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 Sheet" sheetId="1" state="visible" r:id="rId3"/>
    <sheet name="i_Setup" sheetId="2" state="visible" r:id="rId4"/>
    <sheet name="i_Actuals" sheetId="3" state="visible" r:id="rId5"/>
    <sheet name="i_Assumptions" sheetId="4" state="visible" r:id="rId6"/>
    <sheet name="c_Calculations" sheetId="5" state="visible" r:id="rId7"/>
    <sheet name="o_Fin Stats" sheetId="6" state="visible" r:id="rId8"/>
    <sheet name="o_DCF" sheetId="7" state="visible" r:id="rId9"/>
    <sheet name="o_Dashboard" sheetId="8" state="visible" r:id="rId10"/>
    <sheet name="sysCheck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<sst xmlns="http://schemas.openxmlformats.org/spreadsheetml/2006/main" count="1358" uniqueCount="465">
  <si>
    <t xml:space="preserve">ABC Mining Ltd Financial Projection</t>
  </si>
  <si>
    <t xml:space="preserve">Front Sheet</t>
  </si>
  <si>
    <t xml:space="preserve">Tab Check</t>
  </si>
  <si>
    <t xml:space="preserve">OK</t>
  </si>
  <si>
    <t xml:space="preserve">All file checks &amp; alerts OK</t>
  </si>
  <si>
    <t xml:space="preserve">1  Disclaimer</t>
  </si>
  <si>
    <t xml:space="preserve">Whilst every effort has been made to ensure the accuracy of the contents and calculations contained in this Model,</t>
  </si>
  <si>
    <t xml:space="preserve">Users should be aware that it is generally not practicable to test a computer spreadsheet to the extent whereby it can</t>
  </si>
  <si>
    <t xml:space="preserve">be assured that all errors have been detected. The developers shall not be liable for any losses or damages.</t>
  </si>
  <si>
    <t xml:space="preserve">2  Contents</t>
  </si>
  <si>
    <t xml:space="preserve">i_Setup</t>
  </si>
  <si>
    <t xml:space="preserve">General inputs for timeline, currency, business name and revenue/cost categories</t>
  </si>
  <si>
    <t xml:space="preserve">i_Actuals</t>
  </si>
  <si>
    <t xml:space="preserve">Input tab for latest actuals</t>
  </si>
  <si>
    <t xml:space="preserve">i_Assumptions</t>
  </si>
  <si>
    <t xml:space="preserve">Input tab for assumptions on revenues, costs, taxes, dividends and balance sheet items</t>
  </si>
  <si>
    <t xml:space="preserve">c_Calculations</t>
  </si>
  <si>
    <t xml:space="preserve">Calculation of revenue, cost and other Income Statement and Balance Sheet projections</t>
  </si>
  <si>
    <t xml:space="preserve">o_Fin Stats</t>
  </si>
  <si>
    <t xml:space="preserve">Financial Statement projection outputs including Income Statement, Balance Sheet and Cash Flow</t>
  </si>
  <si>
    <t xml:space="preserve">o_DCF</t>
  </si>
  <si>
    <t xml:space="preserve">Calculation of discounted cash flow valuation using projection outputs</t>
  </si>
  <si>
    <t xml:space="preserve">o_Dashboard</t>
  </si>
  <si>
    <t xml:space="preserve">Summarised outputs and charts</t>
  </si>
  <si>
    <t xml:space="preserve">sysCheck</t>
  </si>
  <si>
    <t xml:space="preserve">Holds the master check and warnings lists</t>
  </si>
  <si>
    <t xml:space="preserve">3  Instructions</t>
  </si>
  <si>
    <t xml:space="preserve">1. Start by populating the 'i_Setup' tab with general inputs</t>
  </si>
  <si>
    <t xml:space="preserve">2. Enter actuals in 'i_Actuals' tab (if applicable)</t>
  </si>
  <si>
    <t xml:space="preserve">3. Enter projection assumptions in 'i_Assumptions' tab</t>
  </si>
  <si>
    <t xml:space="preserve">4. Review outputs in 'o_Fin Stats', 'o_DCF', and 'o_Dashboard' tabs</t>
  </si>
  <si>
    <t xml:space="preserve">Input cells are formatted with blue font and light blue background</t>
  </si>
  <si>
    <t xml:space="preserve">Signage: Revenues (+), Expenses (-), Assets (+), Liabilities (-), Equity (-)</t>
  </si>
  <si>
    <t xml:space="preserve">Cash Inflows (+), Cash Outflows (-)</t>
  </si>
  <si>
    <t xml:space="preserve">1  Setup Inputs</t>
  </si>
  <si>
    <t xml:space="preserve">1.1  General Inputs</t>
  </si>
  <si>
    <t xml:space="preserve">Name of company</t>
  </si>
  <si>
    <t xml:space="preserve">ABC Mining Ltd</t>
  </si>
  <si>
    <t xml:space="preserve">Currency</t>
  </si>
  <si>
    <t xml:space="preserve">USD</t>
  </si>
  <si>
    <t xml:space="preserve">Timeline Start Year</t>
  </si>
  <si>
    <t xml:space="preserve">First Projection Year</t>
  </si>
  <si>
    <t xml:space="preserve">First Projection Quarter</t>
  </si>
  <si>
    <t xml:space="preserve">1.2  Naming Inputs - Mines</t>
  </si>
  <si>
    <t xml:space="preserve">Mine</t>
  </si>
  <si>
    <t xml:space="preserve">Name</t>
  </si>
  <si>
    <t xml:space="preserve">Sales Tax</t>
  </si>
  <si>
    <t xml:space="preserve">Mine (MN1)</t>
  </si>
  <si>
    <t xml:space="preserve">MN1 - Copper - Chile</t>
  </si>
  <si>
    <t xml:space="preserve">Yes</t>
  </si>
  <si>
    <t xml:space="preserve">Mine (MN2)</t>
  </si>
  <si>
    <t xml:space="preserve">MN2 - Nickel - Canada</t>
  </si>
  <si>
    <t xml:space="preserve">Mine (MN3)</t>
  </si>
  <si>
    <t xml:space="preserve">MN3 - Gold - South Africa</t>
  </si>
  <si>
    <t xml:space="preserve">Mine (MN4)</t>
  </si>
  <si>
    <t xml:space="preserve">MN4 - Lead - Australia</t>
  </si>
  <si>
    <t xml:space="preserve">Mine (MN5)</t>
  </si>
  <si>
    <t xml:space="preserve">MN5 - Aluminium - Guinea</t>
  </si>
  <si>
    <t xml:space="preserve">1.3  Hard Costs - Development &amp; Ongoing</t>
  </si>
  <si>
    <t xml:space="preserve">Code</t>
  </si>
  <si>
    <t xml:space="preserve">Hard Cost (DH1)</t>
  </si>
  <si>
    <t xml:space="preserve">DH1 - Mining Infrastructure</t>
  </si>
  <si>
    <t xml:space="preserve">Hard Cost (DH2)</t>
  </si>
  <si>
    <t xml:space="preserve">DH2 - Processing Plant</t>
  </si>
  <si>
    <t xml:space="preserve">Hard Cost (DH3)</t>
  </si>
  <si>
    <t xml:space="preserve">DH3 - Major Equipment</t>
  </si>
  <si>
    <t xml:space="preserve">Hard Cost (DH4)</t>
  </si>
  <si>
    <t xml:space="preserve">DH4 - Site Preparation</t>
  </si>
  <si>
    <t xml:space="preserve">Hard Cost (DH5)</t>
  </si>
  <si>
    <t xml:space="preserve">DH5 - Support Facilities</t>
  </si>
  <si>
    <t xml:space="preserve">1.4  Soft Costs - Development</t>
  </si>
  <si>
    <t xml:space="preserve">Soft Cost (DS1)</t>
  </si>
  <si>
    <t xml:space="preserve">DS1 - Engineering &amp; Design</t>
  </si>
  <si>
    <t xml:space="preserve">Soft Cost (DS2)</t>
  </si>
  <si>
    <t xml:space="preserve">DS2 - Permitting &amp; Licensing</t>
  </si>
  <si>
    <t xml:space="preserve">Soft Cost (DS3)</t>
  </si>
  <si>
    <t xml:space="preserve">DS3 - Pre-Production Costs</t>
  </si>
  <si>
    <t xml:space="preserve">Soft Cost (DS4)</t>
  </si>
  <si>
    <t xml:space="preserve">DS4 - Contingency</t>
  </si>
  <si>
    <t xml:space="preserve">Soft Cost (DS5)</t>
  </si>
  <si>
    <t xml:space="preserve">DS5 - N/A</t>
  </si>
  <si>
    <t xml:space="preserve">1.5  Direct Costs</t>
  </si>
  <si>
    <t xml:space="preserve">Inventory</t>
  </si>
  <si>
    <t xml:space="preserve">Direct Cost (DC1)</t>
  </si>
  <si>
    <t xml:space="preserve">DC1 - Mining</t>
  </si>
  <si>
    <t xml:space="preserve">Direct Cost (DC2)</t>
  </si>
  <si>
    <t xml:space="preserve">DC2 - Processing / Concentrator</t>
  </si>
  <si>
    <t xml:space="preserve">Direct Cost (DC3)</t>
  </si>
  <si>
    <t xml:space="preserve">DC3 - General &amp; Administrative</t>
  </si>
  <si>
    <t xml:space="preserve">Direct Cost (DC4)</t>
  </si>
  <si>
    <t xml:space="preserve">DC4 - Tailings &amp; Water Management</t>
  </si>
  <si>
    <t xml:space="preserve">Direct Cost (DC5)</t>
  </si>
  <si>
    <t xml:space="preserve">DC5 - Power / Energy</t>
  </si>
  <si>
    <t xml:space="preserve">Direct Cost (DC6)</t>
  </si>
  <si>
    <t xml:space="preserve">DC6 - Maintenance</t>
  </si>
  <si>
    <t xml:space="preserve">Direct Cost (DC7)</t>
  </si>
  <si>
    <t xml:space="preserve">DC7 - Transport / Logistics</t>
  </si>
  <si>
    <t xml:space="preserve">Direct Cost (DC8)</t>
  </si>
  <si>
    <t xml:space="preserve">DC8 - Royalties</t>
  </si>
  <si>
    <t xml:space="preserve">No</t>
  </si>
  <si>
    <t xml:space="preserve">Direct Cost (DC9)</t>
  </si>
  <si>
    <t xml:space="preserve">DC9 - By Product Revenue</t>
  </si>
  <si>
    <t xml:space="preserve">Direct Cost (DC10)</t>
  </si>
  <si>
    <t xml:space="preserve">DC10 - N/A</t>
  </si>
  <si>
    <t xml:space="preserve">1.6  Staff Costs</t>
  </si>
  <si>
    <t xml:space="preserve">Direct Staff (DS1)</t>
  </si>
  <si>
    <t xml:space="preserve">DS1 - Site Managers</t>
  </si>
  <si>
    <t xml:space="preserve">Direct Staff (DS2)</t>
  </si>
  <si>
    <t xml:space="preserve">DS2 - Mine Supervisors</t>
  </si>
  <si>
    <t xml:space="preserve">Direct Staff (DS3)</t>
  </si>
  <si>
    <t xml:space="preserve">DS3 - Processing Plant Operators</t>
  </si>
  <si>
    <t xml:space="preserve">Direct Staff (DS4)</t>
  </si>
  <si>
    <t xml:space="preserve">DS4 - Maintenance Technicians</t>
  </si>
  <si>
    <t xml:space="preserve">Direct Staff (DS5)</t>
  </si>
  <si>
    <t xml:space="preserve">DS5 - Safety &amp; Environmental Staff</t>
  </si>
  <si>
    <t xml:space="preserve">Direct Staff (DS6)</t>
  </si>
  <si>
    <t xml:space="preserve">DS6 - Support Staff</t>
  </si>
  <si>
    <t xml:space="preserve">Direct Staff (DS7)</t>
  </si>
  <si>
    <t xml:space="preserve">DS7 - N/A</t>
  </si>
  <si>
    <t xml:space="preserve">Direct Staff (DS8)</t>
  </si>
  <si>
    <t xml:space="preserve">DS8 - N/A</t>
  </si>
  <si>
    <t xml:space="preserve">Non-Direct Staff (NS1)</t>
  </si>
  <si>
    <t xml:space="preserve">NS1 - Management</t>
  </si>
  <si>
    <t xml:space="preserve">Non-Direct Staff (NS2)</t>
  </si>
  <si>
    <t xml:space="preserve">NS2 - Finance</t>
  </si>
  <si>
    <t xml:space="preserve">Non-Direct Staff (NS3)</t>
  </si>
  <si>
    <t xml:space="preserve">NS3 - Administration</t>
  </si>
  <si>
    <t xml:space="preserve">Non-Direct Staff (NS4)</t>
  </si>
  <si>
    <t xml:space="preserve">NS4 - N/A</t>
  </si>
  <si>
    <t xml:space="preserve">Non-Direct Staff (NS5)</t>
  </si>
  <si>
    <t xml:space="preserve">NS5 - N/A</t>
  </si>
  <si>
    <t xml:space="preserve">Non-Direct Staff (NS6)</t>
  </si>
  <si>
    <t xml:space="preserve">NS6 - N/A</t>
  </si>
  <si>
    <t xml:space="preserve">Non-Direct Staff (NS7)</t>
  </si>
  <si>
    <t xml:space="preserve">NS7 - N/A</t>
  </si>
  <si>
    <t xml:space="preserve">Non-Direct Staff (NS8)</t>
  </si>
  <si>
    <t xml:space="preserve">NS8 - N/A</t>
  </si>
  <si>
    <t xml:space="preserve">1.7  Other Expenses</t>
  </si>
  <si>
    <t xml:space="preserve">Other Exp (OE1)</t>
  </si>
  <si>
    <t xml:space="preserve">OE1 - Rent</t>
  </si>
  <si>
    <t xml:space="preserve">Other Exp (OE2)</t>
  </si>
  <si>
    <t xml:space="preserve">OE2 - Insurances</t>
  </si>
  <si>
    <t xml:space="preserve">Other Exp (OE3)</t>
  </si>
  <si>
    <t xml:space="preserve">OE3 - IT</t>
  </si>
  <si>
    <t xml:space="preserve">Other Exp (OE4)</t>
  </si>
  <si>
    <t xml:space="preserve">OE4 - Legal &amp; Professional fees</t>
  </si>
  <si>
    <t xml:space="preserve">Other Exp (OE5)</t>
  </si>
  <si>
    <t xml:space="preserve">OE5 - Audit fees</t>
  </si>
  <si>
    <t xml:space="preserve">Other Exp (OE6)</t>
  </si>
  <si>
    <t xml:space="preserve">OE6 - N/A</t>
  </si>
  <si>
    <t xml:space="preserve">Other Exp (OE7)</t>
  </si>
  <si>
    <t xml:space="preserve">OE7 - N/A</t>
  </si>
  <si>
    <t xml:space="preserve">Other Exp (OE8)</t>
  </si>
  <si>
    <t xml:space="preserve">OE8 - N/A</t>
  </si>
  <si>
    <t xml:space="preserve">Other Exp (OE9)</t>
  </si>
  <si>
    <t xml:space="preserve">OE9 - N/A</t>
  </si>
  <si>
    <t xml:space="preserve">Other Exp (OE10)</t>
  </si>
  <si>
    <t xml:space="preserve">OE10 - N/A</t>
  </si>
  <si>
    <t xml:space="preserve">Other Exp (OE11)</t>
  </si>
  <si>
    <t xml:space="preserve">OE11 - N/A</t>
  </si>
  <si>
    <t xml:space="preserve">Other Exp (OE12)</t>
  </si>
  <si>
    <t xml:space="preserve">OE12 - N/A</t>
  </si>
  <si>
    <t xml:space="preserve">Other Exp (OE13)</t>
  </si>
  <si>
    <t xml:space="preserve">OE13 - N/A</t>
  </si>
  <si>
    <t xml:space="preserve">Other Exp (OE14)</t>
  </si>
  <si>
    <t xml:space="preserve">OE14 - N/A</t>
  </si>
  <si>
    <t xml:space="preserve">Other Exp (OE15)</t>
  </si>
  <si>
    <t xml:space="preserve">OE15 - N/A</t>
  </si>
  <si>
    <t xml:space="preserve">1.8  Fixed Assets</t>
  </si>
  <si>
    <t xml:space="preserve">Fixed Asset (FA1)</t>
  </si>
  <si>
    <t xml:space="preserve">FA1 - Furniture &amp; Fittings</t>
  </si>
  <si>
    <t xml:space="preserve">Fixed Asset (FA2)</t>
  </si>
  <si>
    <t xml:space="preserve">FA2 - Electronic Equipment</t>
  </si>
  <si>
    <t xml:space="preserve">Fixed Asset (FA3)</t>
  </si>
  <si>
    <t xml:space="preserve">FA3 - IT Equipment</t>
  </si>
  <si>
    <t xml:space="preserve">Fixed Asset (FA4)</t>
  </si>
  <si>
    <t xml:space="preserve">FA4 - N/A</t>
  </si>
  <si>
    <t xml:space="preserve">Fixed Asset (FA5)</t>
  </si>
  <si>
    <t xml:space="preserve">FA5 - N/A</t>
  </si>
  <si>
    <t xml:space="preserve">1.9  Borrowings</t>
  </si>
  <si>
    <t xml:space="preserve">Borrowing (BF1)</t>
  </si>
  <si>
    <t xml:space="preserve">BF1 - Loan XYZ</t>
  </si>
  <si>
    <t xml:space="preserve">Borrowing (BF2)</t>
  </si>
  <si>
    <t xml:space="preserve">BF2 - N/A</t>
  </si>
  <si>
    <t xml:space="preserve">Borrowing (BF3)</t>
  </si>
  <si>
    <t xml:space="preserve">BF3 - N/A</t>
  </si>
  <si>
    <t xml:space="preserve">Borrowing (BF4)</t>
  </si>
  <si>
    <t xml:space="preserve">BF4 - N/A</t>
  </si>
  <si>
    <t xml:space="preserve">Borrowing (BF5)</t>
  </si>
  <si>
    <t xml:space="preserve">BF5 - N/A</t>
  </si>
  <si>
    <t xml:space="preserve">Timeline</t>
  </si>
  <si>
    <t xml:space="preserve">Status</t>
  </si>
  <si>
    <t xml:space="preserve">Actual</t>
  </si>
  <si>
    <t xml:space="preserve">Forecast</t>
  </si>
  <si>
    <t xml:space="preserve">1  Actuals</t>
  </si>
  <si>
    <t xml:space="preserve">1.1  Inventory Quantity</t>
  </si>
  <si>
    <t xml:space="preserve">Tonnes</t>
  </si>
  <si>
    <t xml:space="preserve">1.2  Income Statement</t>
  </si>
  <si>
    <t xml:space="preserve">Revenue</t>
  </si>
  <si>
    <t xml:space="preserve">Total Revenue</t>
  </si>
  <si>
    <t xml:space="preserve">Cost of Sales</t>
  </si>
  <si>
    <t xml:space="preserve">Total Direct Staff Costs</t>
  </si>
  <si>
    <t xml:space="preserve">Other Direct Expenses</t>
  </si>
  <si>
    <t xml:space="preserve">Development Costs - Soft Costs</t>
  </si>
  <si>
    <t xml:space="preserve">Closure Costs Change in Provisions</t>
  </si>
  <si>
    <t xml:space="preserve">Total Other Direct Expenses</t>
  </si>
  <si>
    <t xml:space="preserve">Gross Profit</t>
  </si>
  <si>
    <t xml:space="preserve">Non-Direct Staff Costs</t>
  </si>
  <si>
    <t xml:space="preserve">Total Non-Direct Staff Costs</t>
  </si>
  <si>
    <t xml:space="preserve">Other Expenses</t>
  </si>
  <si>
    <t xml:space="preserve">Total Other Expenses</t>
  </si>
  <si>
    <t xml:space="preserve">EBITDA</t>
  </si>
  <si>
    <t xml:space="preserve">Other Income &amp; Expenses</t>
  </si>
  <si>
    <t xml:space="preserve">Depreciation</t>
  </si>
  <si>
    <t xml:space="preserve">Financing Costs</t>
  </si>
  <si>
    <t xml:space="preserve">Total Other Income &amp; Expenses</t>
  </si>
  <si>
    <t xml:space="preserve">Total Profit Before Tax</t>
  </si>
  <si>
    <t xml:space="preserve">Taxes</t>
  </si>
  <si>
    <t xml:space="preserve">Total Profit After Tax</t>
  </si>
  <si>
    <t xml:space="preserve">Dividends Paid</t>
  </si>
  <si>
    <t xml:space="preserve">Total Retained Earnings</t>
  </si>
  <si>
    <t xml:space="preserve">1.3  Balance Sheet</t>
  </si>
  <si>
    <t xml:space="preserve">Assets</t>
  </si>
  <si>
    <t xml:space="preserve">Rem. Life</t>
  </si>
  <si>
    <t xml:space="preserve">Fixed Assets</t>
  </si>
  <si>
    <t xml:space="preserve">Other Current Assets</t>
  </si>
  <si>
    <t xml:space="preserve">Cash</t>
  </si>
  <si>
    <t xml:space="preserve">Tax Asset</t>
  </si>
  <si>
    <t xml:space="preserve">Accounts Receivables</t>
  </si>
  <si>
    <t xml:space="preserve">Other Assets</t>
  </si>
  <si>
    <t xml:space="preserve">Total Assets</t>
  </si>
  <si>
    <t xml:space="preserve">Liabilities</t>
  </si>
  <si>
    <t xml:space="preserve">Borrowings</t>
  </si>
  <si>
    <t xml:space="preserve">Sales Tax Liability</t>
  </si>
  <si>
    <t xml:space="preserve">Corporate Tax Liability</t>
  </si>
  <si>
    <t xml:space="preserve">Accounts Payables</t>
  </si>
  <si>
    <t xml:space="preserve">Provision - Closure Costs</t>
  </si>
  <si>
    <t xml:space="preserve">Other Liabilities</t>
  </si>
  <si>
    <t xml:space="preserve">Total Liabilities</t>
  </si>
  <si>
    <t xml:space="preserve">Equity</t>
  </si>
  <si>
    <t xml:space="preserve">Share Capital</t>
  </si>
  <si>
    <t xml:space="preserve">Retained Earnings</t>
  </si>
  <si>
    <t xml:space="preserve">Total Equity</t>
  </si>
  <si>
    <t xml:space="preserve">Total Liabilities &amp; Equity</t>
  </si>
  <si>
    <t xml:space="preserve">Balance Sheet Check</t>
  </si>
  <si>
    <t xml:space="preserve">1  Mine Assumptions</t>
  </si>
  <si>
    <t xml:space="preserve">1.1  Mine Revenue Assumptions</t>
  </si>
  <si>
    <t xml:space="preserve">Mine General Assumptions</t>
  </si>
  <si>
    <t xml:space="preserve">Mined Items</t>
  </si>
  <si>
    <t xml:space="preserve">Ore Reserves (Mt)</t>
  </si>
  <si>
    <t xml:space="preserve">Current Status</t>
  </si>
  <si>
    <t xml:space="preserve">Starting Year</t>
  </si>
  <si>
    <t xml:space="preserve">Ore Grade %</t>
  </si>
  <si>
    <t xml:space="preserve">Dilution %</t>
  </si>
  <si>
    <t xml:space="preserve">Recovery %</t>
  </si>
  <si>
    <t xml:space="preserve">Payability %</t>
  </si>
  <si>
    <t xml:space="preserve">Copper</t>
  </si>
  <si>
    <t xml:space="preserve">Steady-State</t>
  </si>
  <si>
    <t xml:space="preserve">Nickel</t>
  </si>
  <si>
    <t xml:space="preserve">Ramp-up</t>
  </si>
  <si>
    <t xml:space="preserve">Gold</t>
  </si>
  <si>
    <t xml:space="preserve">Development</t>
  </si>
  <si>
    <t xml:space="preserve">Lead</t>
  </si>
  <si>
    <t xml:space="preserve">Forecast 2031</t>
  </si>
  <si>
    <t xml:space="preserve">Aluminium</t>
  </si>
  <si>
    <t xml:space="preserve">Forecast 2036</t>
  </si>
  <si>
    <t xml:space="preserve">Ore Mined per annum</t>
  </si>
  <si>
    <t xml:space="preserve">Mt</t>
  </si>
  <si>
    <t xml:space="preserve">%</t>
  </si>
  <si>
    <t xml:space="preserve">Commodity Price / Tonne</t>
  </si>
  <si>
    <t xml:space="preserve">USD/T</t>
  </si>
  <si>
    <t xml:space="preserve">Inventory % of Annual Production</t>
  </si>
  <si>
    <t xml:space="preserve">Average Credit Terms Offered</t>
  </si>
  <si>
    <t xml:space="preserve">Credit Terms</t>
  </si>
  <si>
    <t xml:space="preserve">1.2  Hard Costs - Development &amp; Ongoing</t>
  </si>
  <si>
    <t xml:space="preserve">Average Useful Life</t>
  </si>
  <si>
    <t xml:space="preserve">Years</t>
  </si>
  <si>
    <t xml:space="preserve">  DH1 - Mining Infrastructure</t>
  </si>
  <si>
    <t xml:space="preserve">  DH2 - Processing Plant</t>
  </si>
  <si>
    <t xml:space="preserve">  DH3 - Major Equipment</t>
  </si>
  <si>
    <t xml:space="preserve">  DH4 - Site Preparation</t>
  </si>
  <si>
    <t xml:space="preserve">  DH5 - Support Facilities</t>
  </si>
  <si>
    <t xml:space="preserve">1.3  Soft Costs - Development</t>
  </si>
  <si>
    <t xml:space="preserve">  DS1 - Engineering &amp; Design</t>
  </si>
  <si>
    <t xml:space="preserve">  DS2 - Permitting &amp; Licensing</t>
  </si>
  <si>
    <t xml:space="preserve">  DS3 - Pre-Production Costs</t>
  </si>
  <si>
    <t xml:space="preserve">  DS4 - Contingency</t>
  </si>
  <si>
    <t xml:space="preserve">  DS5 - N/A</t>
  </si>
  <si>
    <t xml:space="preserve">1.4  Closure Costs</t>
  </si>
  <si>
    <t xml:space="preserve">2  Direct Costs</t>
  </si>
  <si>
    <t xml:space="preserve">2.1  Direct Operating Costs</t>
  </si>
  <si>
    <t xml:space="preserve">  MN1 - Copper - Chile</t>
  </si>
  <si>
    <t xml:space="preserve">USD/T Mined</t>
  </si>
  <si>
    <t xml:space="preserve">  MN2 - Nickel - Canada</t>
  </si>
  <si>
    <t xml:space="preserve">  MN3 - Gold - South Africa</t>
  </si>
  <si>
    <t xml:space="preserve">  MN4 - Lead - Australia</t>
  </si>
  <si>
    <t xml:space="preserve">  MN5 - Aluminium - Guinea</t>
  </si>
  <si>
    <t xml:space="preserve">USD/T Processed</t>
  </si>
  <si>
    <t xml:space="preserve">DC4 - Tailings &amp; Water Mgmt</t>
  </si>
  <si>
    <t xml:space="preserve">  Power Tariff</t>
  </si>
  <si>
    <t xml:space="preserve">USD/kWh</t>
  </si>
  <si>
    <t xml:space="preserve">  Consumption</t>
  </si>
  <si>
    <t xml:space="preserve">kWh/T</t>
  </si>
  <si>
    <t xml:space="preserve">USD/Product Vol</t>
  </si>
  <si>
    <t xml:space="preserve">% of Rev</t>
  </si>
  <si>
    <t xml:space="preserve">Average Credit Terms Received</t>
  </si>
  <si>
    <t xml:space="preserve">  DC1 - Mining</t>
  </si>
  <si>
    <t xml:space="preserve">Months</t>
  </si>
  <si>
    <t xml:space="preserve">  DC2 - Processing / Concentrator</t>
  </si>
  <si>
    <t xml:space="preserve">  DC3 - General &amp; Administrative</t>
  </si>
  <si>
    <t xml:space="preserve">  DC4 - Tailings &amp; Water Management</t>
  </si>
  <si>
    <t xml:space="preserve">  DC5 - Power / Energy</t>
  </si>
  <si>
    <t xml:space="preserve">  DC6 - Maintenance</t>
  </si>
  <si>
    <t xml:space="preserve">  DC7 - Transport / Logistics</t>
  </si>
  <si>
    <t xml:space="preserve">  DC8 - Royalties</t>
  </si>
  <si>
    <t xml:space="preserve">  DC9 - By Product Revenue</t>
  </si>
  <si>
    <t xml:space="preserve">  DC10 - N/A</t>
  </si>
  <si>
    <t xml:space="preserve">2.2  Direct Staff Costs</t>
  </si>
  <si>
    <t xml:space="preserve">Direct Staff Numbers</t>
  </si>
  <si>
    <t xml:space="preserve">  DS1 - Site Managers</t>
  </si>
  <si>
    <t xml:space="preserve">no</t>
  </si>
  <si>
    <t xml:space="preserve">  DS2 - Mine Supervisors</t>
  </si>
  <si>
    <t xml:space="preserve">  DS3 - Processing Plant Operators</t>
  </si>
  <si>
    <t xml:space="preserve">  DS4 - Maintenance Technicians</t>
  </si>
  <si>
    <t xml:space="preserve">  DS5 - Safety &amp; Environmental Staff</t>
  </si>
  <si>
    <t xml:space="preserve">  DS6 - Support Staff</t>
  </si>
  <si>
    <t xml:space="preserve">  DS7 - N/A</t>
  </si>
  <si>
    <t xml:space="preserve">  DS8 - N/A</t>
  </si>
  <si>
    <t xml:space="preserve">Average salary per full time position</t>
  </si>
  <si>
    <t xml:space="preserve">Employer's Social Security %</t>
  </si>
  <si>
    <t xml:space="preserve">3  General Expenses</t>
  </si>
  <si>
    <t xml:space="preserve">3.1  Non-Direct Staff Costs</t>
  </si>
  <si>
    <t xml:space="preserve">Non-Direct Staff Numbers</t>
  </si>
  <si>
    <t xml:space="preserve">  NS1 - Management</t>
  </si>
  <si>
    <t xml:space="preserve">  NS2 - Finance</t>
  </si>
  <si>
    <t xml:space="preserve">  NS3 - Administration</t>
  </si>
  <si>
    <t xml:space="preserve">  NS4 - N/A</t>
  </si>
  <si>
    <t xml:space="preserve">  NS5 - N/A</t>
  </si>
  <si>
    <t xml:space="preserve">  NS6 - N/A</t>
  </si>
  <si>
    <t xml:space="preserve">  NS7 - N/A</t>
  </si>
  <si>
    <t xml:space="preserve">  NS8 - N/A</t>
  </si>
  <si>
    <t xml:space="preserve">Average salary per FT position</t>
  </si>
  <si>
    <t xml:space="preserve">Average Annual Bonus</t>
  </si>
  <si>
    <t xml:space="preserve">3.2  Other Expenses</t>
  </si>
  <si>
    <t xml:space="preserve">  OE1 - Rent</t>
  </si>
  <si>
    <t xml:space="preserve">  OE2 - Insurances</t>
  </si>
  <si>
    <t xml:space="preserve">  OE3 - IT</t>
  </si>
  <si>
    <t xml:space="preserve">  OE4 - Legal &amp; Professional fees</t>
  </si>
  <si>
    <t xml:space="preserve">  OE5 - Audit fees</t>
  </si>
  <si>
    <t xml:space="preserve">  OE6 - N/A</t>
  </si>
  <si>
    <t xml:space="preserve">  OE7 - N/A</t>
  </si>
  <si>
    <t xml:space="preserve">  OE8 - N/A</t>
  </si>
  <si>
    <t xml:space="preserve">  OE9 - N/A</t>
  </si>
  <si>
    <t xml:space="preserve">  OE10 - N/A</t>
  </si>
  <si>
    <t xml:space="preserve">  OE11 - N/A</t>
  </si>
  <si>
    <t xml:space="preserve">  OE12 - N/A</t>
  </si>
  <si>
    <t xml:space="preserve">  OE13 - N/A</t>
  </si>
  <si>
    <t xml:space="preserve">  OE14 - N/A</t>
  </si>
  <si>
    <t xml:space="preserve">  OE15 - N/A</t>
  </si>
  <si>
    <t xml:space="preserve">4  Other P&amp;L Assumptions</t>
  </si>
  <si>
    <t xml:space="preserve">4.1  Taxation</t>
  </si>
  <si>
    <t xml:space="preserve">Sales Tax Rate</t>
  </si>
  <si>
    <t xml:space="preserve">% Sales Tax Paid in Following Year</t>
  </si>
  <si>
    <t xml:space="preserve">Corporate Tax Rate</t>
  </si>
  <si>
    <t xml:space="preserve">% Tax Paid in Following Year</t>
  </si>
  <si>
    <t xml:space="preserve">4.2  Dividends</t>
  </si>
  <si>
    <t xml:space="preserve">Calculation Type</t>
  </si>
  <si>
    <t xml:space="preserve">% of Retained Earnings</t>
  </si>
  <si>
    <t xml:space="preserve">Distributable % of Retained Earnings</t>
  </si>
  <si>
    <t xml:space="preserve">5  Balance Sheet</t>
  </si>
  <si>
    <t xml:space="preserve">5.1  Borrowings</t>
  </si>
  <si>
    <t xml:space="preserve">Loan Details</t>
  </si>
  <si>
    <t xml:space="preserve">Dec-42</t>
  </si>
  <si>
    <t xml:space="preserve">Dec-44</t>
  </si>
  <si>
    <t xml:space="preserve">Dec-47</t>
  </si>
  <si>
    <t xml:space="preserve">Dec-49</t>
  </si>
  <si>
    <t xml:space="preserve">Dec-50</t>
  </si>
  <si>
    <t xml:space="preserve">Additions / (Repayments)</t>
  </si>
  <si>
    <t xml:space="preserve">5.2  Share Capital</t>
  </si>
  <si>
    <t xml:space="preserve">Share Capital Additions</t>
  </si>
  <si>
    <t xml:space="preserve">Calculations - Revenue</t>
  </si>
  <si>
    <t xml:space="preserve">Revenue calculations are driven by i_Assumptions inputs</t>
  </si>
  <si>
    <t xml:space="preserve">Revenue = Ore Mined × (1-Dilution) × Ore Grade × Recovery × Payability × Commodity Price</t>
  </si>
  <si>
    <t xml:space="preserve">Refer to i_Assumptions tab for all input assumptions.</t>
  </si>
  <si>
    <t xml:space="preserve">Calculations flow through to o_Fin Stats output tab.</t>
  </si>
  <si>
    <t xml:space="preserve">REVENUE CALCULATION:</t>
  </si>
  <si>
    <t xml:space="preserve">Rev = Ore Mined (Mt) × 1,000,000 × (1 - Dilution%) × Ore Grade% × Recovery% × Payability% × Price/T</t>
  </si>
  <si>
    <t xml:space="preserve">COST OF SALES:</t>
  </si>
  <si>
    <t xml:space="preserve">DC1 Mining = Ore Mined × 1,000,000 × Cost/T</t>
  </si>
  <si>
    <t xml:space="preserve">DC2 Processing = Ore Mined × 1,000,000 × (1 - Dilution%) × Cost/T</t>
  </si>
  <si>
    <t xml:space="preserve">DC3 G&amp;A = Fixed annual amount per mine</t>
  </si>
  <si>
    <t xml:space="preserve">DC4 Tailings = Ore Processed × Cost/T</t>
  </si>
  <si>
    <t xml:space="preserve">DC5 Power = Ore Processed × Consumption (kWh/T) × Tariff (USD/kWh)</t>
  </si>
  <si>
    <t xml:space="preserve">DC6 Maintenance = 3% of cumulative capex</t>
  </si>
  <si>
    <t xml:space="preserve">DC7 Transport = Product volume × Cost/unit</t>
  </si>
  <si>
    <t xml:space="preserve">DC8 Royalties = Revenue × Royalty %</t>
  </si>
  <si>
    <t xml:space="preserve">DEPRECIATION:</t>
  </si>
  <si>
    <t xml:space="preserve">Straight-line over useful life</t>
  </si>
  <si>
    <t xml:space="preserve">BORROWINGS:</t>
  </si>
  <si>
    <t xml:space="preserve">Equal principal repayments over loan term</t>
  </si>
  <si>
    <t xml:space="preserve">Interest on opening balance</t>
  </si>
  <si>
    <t xml:space="preserve">1  Income Statement</t>
  </si>
  <si>
    <t xml:space="preserve">2  Balance Sheet</t>
  </si>
  <si>
    <t xml:space="preserve">Non-Current Assets</t>
  </si>
  <si>
    <t xml:space="preserve">Total Non-Current Assets</t>
  </si>
  <si>
    <t xml:space="preserve">Total Inventory</t>
  </si>
  <si>
    <t xml:space="preserve">Total Current Assets</t>
  </si>
  <si>
    <t xml:space="preserve">Liabilities &amp; Equity</t>
  </si>
  <si>
    <t xml:space="preserve">3  Cash Flow Statement</t>
  </si>
  <si>
    <t xml:space="preserve">Cash Flows from Operating Activities</t>
  </si>
  <si>
    <t xml:space="preserve">Total CF from Operating Activities</t>
  </si>
  <si>
    <t xml:space="preserve">Cash Flows from Investing Activities</t>
  </si>
  <si>
    <t xml:space="preserve">Total CF from Investing Activities</t>
  </si>
  <si>
    <t xml:space="preserve">Cash Flows from Financing Activities</t>
  </si>
  <si>
    <t xml:space="preserve">Total CF from Financing Activities</t>
  </si>
  <si>
    <t xml:space="preserve">Total Net Cash Flow Movement</t>
  </si>
  <si>
    <t xml:space="preserve">Opening Cash Balance</t>
  </si>
  <si>
    <t xml:space="preserve">Closing Cash Balance</t>
  </si>
  <si>
    <t xml:space="preserve">1  DCF Valuation</t>
  </si>
  <si>
    <t xml:space="preserve">1.1  Discount Rate Inputs</t>
  </si>
  <si>
    <t xml:space="preserve">Valuation Date</t>
  </si>
  <si>
    <t xml:space="preserve">31-Dec-26</t>
  </si>
  <si>
    <t xml:space="preserve">Terminal Value Growth Rate</t>
  </si>
  <si>
    <t xml:space="preserve">Discount for Lack of Marketability</t>
  </si>
  <si>
    <t xml:space="preserve">Cost of Equity Inputs</t>
  </si>
  <si>
    <t xml:space="preserve">Risk-Free Rate</t>
  </si>
  <si>
    <t xml:space="preserve">Expected Market Return</t>
  </si>
  <si>
    <t xml:space="preserve">Average Industry Beta</t>
  </si>
  <si>
    <t xml:space="preserve">Small Company Premium</t>
  </si>
  <si>
    <t xml:space="preserve">Equity Share</t>
  </si>
  <si>
    <t xml:space="preserve">Cost of Debt Inputs</t>
  </si>
  <si>
    <t xml:space="preserve">Interest Rate</t>
  </si>
  <si>
    <t xml:space="preserve">Debt Share</t>
  </si>
  <si>
    <t xml:space="preserve">1.2  WACC Calculation</t>
  </si>
  <si>
    <t xml:space="preserve">Cost of Equity</t>
  </si>
  <si>
    <t xml:space="preserve">Cost of Debt after tax</t>
  </si>
  <si>
    <t xml:space="preserve">WACC</t>
  </si>
  <si>
    <t xml:space="preserve">1.3  Valuation Calculation</t>
  </si>
  <si>
    <t xml:space="preserve">CF from Operating Activities</t>
  </si>
  <si>
    <t xml:space="preserve">CF from Investing Activities</t>
  </si>
  <si>
    <t xml:space="preserve">Free Cash Flow</t>
  </si>
  <si>
    <t xml:space="preserve">Discount Period</t>
  </si>
  <si>
    <t xml:space="preserve">Discount Factor</t>
  </si>
  <si>
    <t xml:space="preserve">Discounted Cash Flow</t>
  </si>
  <si>
    <t xml:space="preserve">Sum of Discounted Cash Flows</t>
  </si>
  <si>
    <t xml:space="preserve">Enterprise Value</t>
  </si>
  <si>
    <t xml:space="preserve">Less: Market Value of Debt</t>
  </si>
  <si>
    <t xml:space="preserve">Add: Cash</t>
  </si>
  <si>
    <t xml:space="preserve">Equity Value</t>
  </si>
  <si>
    <t xml:space="preserve">Dashboard - Financial Summary (USD'm)</t>
  </si>
  <si>
    <t xml:space="preserve">USD'm</t>
  </si>
  <si>
    <t xml:space="preserve">Profit Before Tax</t>
  </si>
  <si>
    <t xml:space="preserve">Profit After Tax</t>
  </si>
  <si>
    <t xml:space="preserve">Key Ratios</t>
  </si>
  <si>
    <t xml:space="preserve">Gross Profit Margin</t>
  </si>
  <si>
    <t xml:space="preserve">EBITDA Margin</t>
  </si>
  <si>
    <t xml:space="preserve">Net Profit Margin</t>
  </si>
  <si>
    <t xml:space="preserve">Effective Tax Rate</t>
  </si>
  <si>
    <t xml:space="preserve">Return on Assets</t>
  </si>
  <si>
    <t xml:space="preserve">Return on Equity</t>
  </si>
  <si>
    <t xml:space="preserve">Revenue by Mine</t>
  </si>
  <si>
    <t xml:space="preserve">System Checks</t>
  </si>
  <si>
    <t xml:space="preserve">Balance Sheet + Cash Flow Checks</t>
  </si>
  <si>
    <t xml:space="preserve">WACC Calculation</t>
  </si>
  <si>
    <t xml:space="preserve">Consistency Checks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</si>
</sst>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#,##0"/>
    <numFmt numFmtId="167" formatCode="#,##0;\(#,##0\);\-"/>
    <numFmt numFmtId="168" formatCode="0.0%"/>
    <numFmt numFmtId="169" formatCode="0.00000%"/>
    <numFmt numFmtId="170" formatCode="0.00"/>
    <numFmt numFmtId="171" formatCode="0%"/>
    <numFmt numFmtId="172" formatCode="0.00%"/>
    <numFmt numFmtId="173" formatCode="0.00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8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name val="Arial"/>
      <family val="0"/>
      <charset val="1"/>
    </font>
    <font>
      <sz val="9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9"/>
      <name val="Arial"/>
      <family val="0"/>
      <charset val="1"/>
    </font>
    <font>
      <i val="true"/>
      <sz val="1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B4D3E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DAEEF3"/>
        <bgColor rgb="FFF2F2F2"/>
      </patternFill>
    </fill>
    <fill>
      <patternFill patternType="solid">
        <fgColor rgb="FF2E7D32"/>
        <bgColor rgb="FF008000"/>
      </patternFill>
    </fill>
    <fill>
      <patternFill patternType="solid">
        <fgColor rgb="FF4472C4"/>
        <bgColor rgb="FF666666"/>
      </patternFill>
    </fill>
    <fill>
      <patternFill patternType="solid">
        <fgColor rgb="FFFFF2CC"/>
        <bgColor rgb="FFF2F2F2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1B4D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D3E"/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0"/>
    <col collapsed="false" customWidth="true" hidden="false" outlineLevel="0" max="6" min="3" style="0" width="2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s">
        <v>3</v>
      </c>
      <c r="C4" s="5" t="s">
        <v>4</v>
      </c>
    </row>
    <row r="6" customFormat="false" ht="15" hidden="false" customHeight="false" outlineLevel="0" collapsed="false">
      <c r="A6" s="6" t="s">
        <v>5</v>
      </c>
      <c r="B6" s="7"/>
      <c r="C6" s="7"/>
      <c r="D6" s="7"/>
      <c r="E6" s="7"/>
      <c r="F6" s="7"/>
    </row>
    <row r="7" customFormat="false" ht="15" hidden="false" customHeight="false" outlineLevel="0" collapsed="false">
      <c r="B7" s="8" t="s">
        <v>6</v>
      </c>
    </row>
    <row r="8" customFormat="false" ht="15" hidden="false" customHeight="false" outlineLevel="0" collapsed="false">
      <c r="B8" s="8" t="s">
        <v>7</v>
      </c>
    </row>
    <row r="9" customFormat="false" ht="15" hidden="false" customHeight="false" outlineLevel="0" collapsed="false">
      <c r="B9" s="8" t="s">
        <v>8</v>
      </c>
    </row>
    <row r="11" customFormat="false" ht="15" hidden="false" customHeight="false" outlineLevel="0" collapsed="false">
      <c r="A11" s="6" t="s">
        <v>9</v>
      </c>
      <c r="B11" s="7"/>
      <c r="C11" s="7"/>
      <c r="D11" s="7"/>
      <c r="E11" s="7"/>
      <c r="F11" s="7"/>
    </row>
    <row r="12" customFormat="false" ht="15" hidden="false" customHeight="false" outlineLevel="0" collapsed="false">
      <c r="B12" s="3" t="s">
        <v>10</v>
      </c>
      <c r="C12" s="9" t="s">
        <v>11</v>
      </c>
    </row>
    <row r="13" customFormat="false" ht="15" hidden="false" customHeight="false" outlineLevel="0" collapsed="false">
      <c r="B13" s="3" t="s">
        <v>12</v>
      </c>
      <c r="C13" s="9" t="s">
        <v>13</v>
      </c>
    </row>
    <row r="14" customFormat="false" ht="15" hidden="false" customHeight="false" outlineLevel="0" collapsed="false">
      <c r="B14" s="3" t="s">
        <v>14</v>
      </c>
      <c r="C14" s="9" t="s">
        <v>15</v>
      </c>
    </row>
    <row r="15" customFormat="false" ht="15" hidden="false" customHeight="false" outlineLevel="0" collapsed="false">
      <c r="B15" s="3" t="s">
        <v>16</v>
      </c>
      <c r="C15" s="9" t="s">
        <v>17</v>
      </c>
    </row>
    <row r="16" customFormat="false" ht="15" hidden="false" customHeight="false" outlineLevel="0" collapsed="false">
      <c r="B16" s="3" t="s">
        <v>18</v>
      </c>
      <c r="C16" s="9" t="s">
        <v>19</v>
      </c>
    </row>
    <row r="17" customFormat="false" ht="15" hidden="false" customHeight="false" outlineLevel="0" collapsed="false">
      <c r="B17" s="3" t="s">
        <v>20</v>
      </c>
      <c r="C17" s="9" t="s">
        <v>21</v>
      </c>
    </row>
    <row r="18" customFormat="false" ht="15" hidden="false" customHeight="false" outlineLevel="0" collapsed="false">
      <c r="B18" s="3" t="s">
        <v>22</v>
      </c>
      <c r="C18" s="9" t="s">
        <v>23</v>
      </c>
    </row>
    <row r="19" customFormat="false" ht="15" hidden="false" customHeight="false" outlineLevel="0" collapsed="false">
      <c r="B19" s="3" t="s">
        <v>24</v>
      </c>
      <c r="C19" s="9" t="s">
        <v>25</v>
      </c>
    </row>
    <row r="22" customFormat="false" ht="15" hidden="false" customHeight="false" outlineLevel="0" collapsed="false">
      <c r="A22" s="6" t="s">
        <v>26</v>
      </c>
      <c r="B22" s="7"/>
      <c r="C22" s="7"/>
      <c r="D22" s="7"/>
      <c r="E22" s="7"/>
      <c r="F22" s="7"/>
    </row>
    <row r="23" customFormat="false" ht="15" hidden="false" customHeight="false" outlineLevel="0" collapsed="false">
      <c r="B23" s="10" t="s">
        <v>27</v>
      </c>
    </row>
    <row r="24" customFormat="false" ht="15" hidden="false" customHeight="false" outlineLevel="0" collapsed="false">
      <c r="B24" s="10" t="s">
        <v>28</v>
      </c>
    </row>
    <row r="25" customFormat="false" ht="15" hidden="false" customHeight="false" outlineLevel="0" collapsed="false">
      <c r="B25" s="10" t="s">
        <v>29</v>
      </c>
    </row>
    <row r="26" customFormat="false" ht="15" hidden="false" customHeight="false" outlineLevel="0" collapsed="false">
      <c r="B26" s="10" t="s">
        <v>30</v>
      </c>
    </row>
    <row r="27" customFormat="false" ht="15" hidden="false" customHeight="false" outlineLevel="0" collapsed="false">
      <c r="B27" s="10"/>
    </row>
    <row r="28" customFormat="false" ht="15" hidden="false" customHeight="false" outlineLevel="0" collapsed="false">
      <c r="B28" s="10" t="s">
        <v>31</v>
      </c>
    </row>
    <row r="29" customFormat="false" ht="15" hidden="false" customHeight="false" outlineLevel="0" collapsed="false">
      <c r="B29" s="10" t="s">
        <v>32</v>
      </c>
    </row>
    <row r="30" customFormat="false" ht="15" hidden="false" customHeight="false" outlineLevel="0" collapsed="false">
      <c r="B30" s="10" t="s">
        <v>33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D3E"/>
    <pageSetUpPr fitToPage="false"/>
  </sheetPr>
  <dimension ref="A1:F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6" min="3" style="0" width="18"/>
  </cols>
  <sheetData>
    <row r="1" customFormat="false" ht="17.35" hidden="false" customHeight="false" outlineLevel="0" collapsed="false">
      <c r="A1" s="11" t="s">
        <v>0</v>
      </c>
      <c r="B1" s="11"/>
      <c r="C1" s="11"/>
      <c r="D1" s="11"/>
      <c r="E1" s="11"/>
      <c r="F1" s="11"/>
    </row>
    <row r="2" customFormat="false" ht="15" hidden="false" customHeight="false" outlineLevel="0" collapsed="false">
      <c r="A2" s="3" t="s">
        <v>10</v>
      </c>
    </row>
    <row r="3" customFormat="false" ht="15" hidden="false" customHeight="false" outlineLevel="0" collapsed="false">
      <c r="A3" s="3" t="s">
        <v>2</v>
      </c>
      <c r="C3" s="12" t="s">
        <v>3</v>
      </c>
    </row>
    <row r="5" customFormat="false" ht="15" hidden="false" customHeight="false" outlineLevel="0" collapsed="false">
      <c r="A5" s="6" t="s">
        <v>34</v>
      </c>
      <c r="B5" s="7"/>
      <c r="C5" s="7"/>
      <c r="D5" s="7"/>
      <c r="E5" s="7"/>
      <c r="F5" s="7"/>
    </row>
    <row r="6" customFormat="false" ht="15" hidden="false" customHeight="false" outlineLevel="0" collapsed="false">
      <c r="A6" s="13" t="s">
        <v>35</v>
      </c>
    </row>
    <row r="7" customFormat="false" ht="15" hidden="false" customHeight="false" outlineLevel="0" collapsed="false">
      <c r="B7" s="14" t="s">
        <v>36</v>
      </c>
      <c r="D7" s="15" t="s">
        <v>37</v>
      </c>
    </row>
    <row r="8" customFormat="false" ht="15" hidden="false" customHeight="false" outlineLevel="0" collapsed="false">
      <c r="B8" s="14" t="s">
        <v>38</v>
      </c>
      <c r="D8" s="15" t="s">
        <v>39</v>
      </c>
    </row>
    <row r="9" customFormat="false" ht="15" hidden="false" customHeight="false" outlineLevel="0" collapsed="false">
      <c r="B9" s="14" t="s">
        <v>40</v>
      </c>
      <c r="D9" s="15" t="n">
        <v>2026</v>
      </c>
    </row>
    <row r="10" customFormat="false" ht="15" hidden="false" customHeight="false" outlineLevel="0" collapsed="false">
      <c r="B10" s="14" t="s">
        <v>41</v>
      </c>
      <c r="D10" s="15" t="n">
        <v>2027</v>
      </c>
    </row>
    <row r="11" customFormat="false" ht="15" hidden="false" customHeight="false" outlineLevel="0" collapsed="false">
      <c r="B11" s="14" t="s">
        <v>42</v>
      </c>
      <c r="D11" s="15" t="n">
        <v>2</v>
      </c>
    </row>
    <row r="13" customFormat="false" ht="15" hidden="false" customHeight="false" outlineLevel="0" collapsed="false">
      <c r="A13" s="13" t="s">
        <v>43</v>
      </c>
    </row>
    <row r="14" customFormat="false" ht="15" hidden="false" customHeight="false" outlineLevel="0" collapsed="false">
      <c r="B14" s="16" t="s">
        <v>44</v>
      </c>
      <c r="C14" s="16" t="s">
        <v>45</v>
      </c>
      <c r="D14" s="16" t="s">
        <v>46</v>
      </c>
    </row>
    <row r="15" customFormat="false" ht="15" hidden="false" customHeight="false" outlineLevel="0" collapsed="false">
      <c r="B15" s="14" t="s">
        <v>47</v>
      </c>
      <c r="C15" s="15" t="s">
        <v>48</v>
      </c>
      <c r="D15" s="17" t="s">
        <v>49</v>
      </c>
    </row>
    <row r="16" customFormat="false" ht="15" hidden="false" customHeight="false" outlineLevel="0" collapsed="false">
      <c r="B16" s="14" t="s">
        <v>50</v>
      </c>
      <c r="C16" s="15" t="s">
        <v>51</v>
      </c>
      <c r="D16" s="17" t="s">
        <v>49</v>
      </c>
    </row>
    <row r="17" customFormat="false" ht="15" hidden="false" customHeight="false" outlineLevel="0" collapsed="false">
      <c r="B17" s="14" t="s">
        <v>52</v>
      </c>
      <c r="C17" s="15" t="s">
        <v>53</v>
      </c>
      <c r="D17" s="17" t="s">
        <v>49</v>
      </c>
    </row>
    <row r="18" customFormat="false" ht="15" hidden="false" customHeight="false" outlineLevel="0" collapsed="false">
      <c r="B18" s="14" t="s">
        <v>54</v>
      </c>
      <c r="C18" s="15" t="s">
        <v>55</v>
      </c>
      <c r="D18" s="17" t="s">
        <v>49</v>
      </c>
    </row>
    <row r="19" customFormat="false" ht="15" hidden="false" customHeight="false" outlineLevel="0" collapsed="false">
      <c r="B19" s="14" t="s">
        <v>56</v>
      </c>
      <c r="C19" s="15" t="s">
        <v>57</v>
      </c>
      <c r="D19" s="17" t="s">
        <v>49</v>
      </c>
    </row>
    <row r="21" customFormat="false" ht="15" hidden="false" customHeight="false" outlineLevel="0" collapsed="false">
      <c r="A21" s="13" t="s">
        <v>58</v>
      </c>
    </row>
    <row r="22" customFormat="false" ht="15" hidden="false" customHeight="false" outlineLevel="0" collapsed="false">
      <c r="B22" s="16" t="s">
        <v>59</v>
      </c>
      <c r="C22" s="16" t="s">
        <v>45</v>
      </c>
      <c r="D22" s="16" t="s">
        <v>46</v>
      </c>
    </row>
    <row r="23" customFormat="false" ht="15" hidden="false" customHeight="false" outlineLevel="0" collapsed="false">
      <c r="B23" s="14" t="s">
        <v>60</v>
      </c>
      <c r="C23" s="15" t="s">
        <v>61</v>
      </c>
      <c r="D23" s="17" t="s">
        <v>49</v>
      </c>
    </row>
    <row r="24" customFormat="false" ht="15" hidden="false" customHeight="false" outlineLevel="0" collapsed="false">
      <c r="B24" s="14" t="s">
        <v>62</v>
      </c>
      <c r="C24" s="15" t="s">
        <v>63</v>
      </c>
      <c r="D24" s="17" t="s">
        <v>49</v>
      </c>
    </row>
    <row r="25" customFormat="false" ht="15" hidden="false" customHeight="false" outlineLevel="0" collapsed="false">
      <c r="B25" s="14" t="s">
        <v>64</v>
      </c>
      <c r="C25" s="15" t="s">
        <v>65</v>
      </c>
      <c r="D25" s="17" t="s">
        <v>49</v>
      </c>
    </row>
    <row r="26" customFormat="false" ht="15" hidden="false" customHeight="false" outlineLevel="0" collapsed="false">
      <c r="B26" s="14" t="s">
        <v>66</v>
      </c>
      <c r="C26" s="15" t="s">
        <v>67</v>
      </c>
      <c r="D26" s="17" t="s">
        <v>49</v>
      </c>
    </row>
    <row r="27" customFormat="false" ht="15" hidden="false" customHeight="false" outlineLevel="0" collapsed="false">
      <c r="B27" s="14" t="s">
        <v>68</v>
      </c>
      <c r="C27" s="15" t="s">
        <v>69</v>
      </c>
      <c r="D27" s="17" t="s">
        <v>49</v>
      </c>
    </row>
    <row r="29" customFormat="false" ht="15" hidden="false" customHeight="false" outlineLevel="0" collapsed="false">
      <c r="A29" s="13" t="s">
        <v>70</v>
      </c>
    </row>
    <row r="30" customFormat="false" ht="15" hidden="false" customHeight="false" outlineLevel="0" collapsed="false">
      <c r="B30" s="16" t="s">
        <v>59</v>
      </c>
      <c r="C30" s="16" t="s">
        <v>45</v>
      </c>
      <c r="D30" s="16" t="s">
        <v>46</v>
      </c>
    </row>
    <row r="31" customFormat="false" ht="15" hidden="false" customHeight="false" outlineLevel="0" collapsed="false">
      <c r="B31" s="14" t="s">
        <v>71</v>
      </c>
      <c r="C31" s="15" t="s">
        <v>72</v>
      </c>
      <c r="D31" s="17" t="s">
        <v>49</v>
      </c>
    </row>
    <row r="32" customFormat="false" ht="15" hidden="false" customHeight="false" outlineLevel="0" collapsed="false">
      <c r="B32" s="14" t="s">
        <v>73</v>
      </c>
      <c r="C32" s="15" t="s">
        <v>74</v>
      </c>
      <c r="D32" s="17" t="s">
        <v>49</v>
      </c>
    </row>
    <row r="33" customFormat="false" ht="15" hidden="false" customHeight="false" outlineLevel="0" collapsed="false">
      <c r="B33" s="14" t="s">
        <v>75</v>
      </c>
      <c r="C33" s="15" t="s">
        <v>76</v>
      </c>
      <c r="D33" s="17" t="s">
        <v>49</v>
      </c>
    </row>
    <row r="34" customFormat="false" ht="15" hidden="false" customHeight="false" outlineLevel="0" collapsed="false">
      <c r="B34" s="14" t="s">
        <v>77</v>
      </c>
      <c r="C34" s="15" t="s">
        <v>78</v>
      </c>
      <c r="D34" s="17" t="s">
        <v>49</v>
      </c>
    </row>
    <row r="35" customFormat="false" ht="15" hidden="false" customHeight="false" outlineLevel="0" collapsed="false">
      <c r="B35" s="14" t="s">
        <v>79</v>
      </c>
      <c r="C35" s="15" t="s">
        <v>80</v>
      </c>
      <c r="D35" s="17" t="s">
        <v>49</v>
      </c>
    </row>
    <row r="37" customFormat="false" ht="15" hidden="false" customHeight="false" outlineLevel="0" collapsed="false">
      <c r="A37" s="13" t="s">
        <v>81</v>
      </c>
    </row>
    <row r="38" customFormat="false" ht="15" hidden="false" customHeight="false" outlineLevel="0" collapsed="false">
      <c r="B38" s="16" t="s">
        <v>59</v>
      </c>
      <c r="C38" s="16" t="s">
        <v>45</v>
      </c>
      <c r="D38" s="16" t="s">
        <v>46</v>
      </c>
      <c r="E38" s="16" t="s">
        <v>82</v>
      </c>
    </row>
    <row r="39" customFormat="false" ht="15" hidden="false" customHeight="false" outlineLevel="0" collapsed="false">
      <c r="B39" s="14" t="s">
        <v>83</v>
      </c>
      <c r="C39" s="15" t="s">
        <v>84</v>
      </c>
      <c r="D39" s="17" t="s">
        <v>49</v>
      </c>
      <c r="E39" s="17" t="s">
        <v>49</v>
      </c>
    </row>
    <row r="40" customFormat="false" ht="15" hidden="false" customHeight="false" outlineLevel="0" collapsed="false">
      <c r="B40" s="14" t="s">
        <v>85</v>
      </c>
      <c r="C40" s="15" t="s">
        <v>86</v>
      </c>
      <c r="D40" s="17" t="s">
        <v>49</v>
      </c>
      <c r="E40" s="17" t="s">
        <v>49</v>
      </c>
    </row>
    <row r="41" customFormat="false" ht="15" hidden="false" customHeight="false" outlineLevel="0" collapsed="false">
      <c r="B41" s="14" t="s">
        <v>87</v>
      </c>
      <c r="C41" s="15" t="s">
        <v>88</v>
      </c>
      <c r="D41" s="17" t="s">
        <v>49</v>
      </c>
      <c r="E41" s="17" t="s">
        <v>49</v>
      </c>
    </row>
    <row r="42" customFormat="false" ht="15" hidden="false" customHeight="false" outlineLevel="0" collapsed="false">
      <c r="B42" s="14" t="s">
        <v>89</v>
      </c>
      <c r="C42" s="15" t="s">
        <v>90</v>
      </c>
      <c r="D42" s="17" t="s">
        <v>49</v>
      </c>
      <c r="E42" s="17" t="s">
        <v>49</v>
      </c>
    </row>
    <row r="43" customFormat="false" ht="15" hidden="false" customHeight="false" outlineLevel="0" collapsed="false">
      <c r="B43" s="14" t="s">
        <v>91</v>
      </c>
      <c r="C43" s="15" t="s">
        <v>92</v>
      </c>
      <c r="D43" s="17" t="s">
        <v>49</v>
      </c>
      <c r="E43" s="17" t="s">
        <v>49</v>
      </c>
    </row>
    <row r="44" customFormat="false" ht="15" hidden="false" customHeight="false" outlineLevel="0" collapsed="false">
      <c r="B44" s="14" t="s">
        <v>93</v>
      </c>
      <c r="C44" s="15" t="s">
        <v>94</v>
      </c>
      <c r="D44" s="17" t="s">
        <v>49</v>
      </c>
      <c r="E44" s="17" t="s">
        <v>49</v>
      </c>
    </row>
    <row r="45" customFormat="false" ht="15" hidden="false" customHeight="false" outlineLevel="0" collapsed="false">
      <c r="B45" s="14" t="s">
        <v>95</v>
      </c>
      <c r="C45" s="15" t="s">
        <v>96</v>
      </c>
      <c r="D45" s="17" t="s">
        <v>49</v>
      </c>
      <c r="E45" s="17" t="s">
        <v>49</v>
      </c>
    </row>
    <row r="46" customFormat="false" ht="15" hidden="false" customHeight="false" outlineLevel="0" collapsed="false">
      <c r="B46" s="14" t="s">
        <v>97</v>
      </c>
      <c r="C46" s="15" t="s">
        <v>98</v>
      </c>
      <c r="D46" s="17" t="s">
        <v>49</v>
      </c>
      <c r="E46" s="17" t="s">
        <v>99</v>
      </c>
    </row>
    <row r="47" customFormat="false" ht="15" hidden="false" customHeight="false" outlineLevel="0" collapsed="false">
      <c r="B47" s="14" t="s">
        <v>100</v>
      </c>
      <c r="C47" s="15" t="s">
        <v>101</v>
      </c>
      <c r="D47" s="17" t="s">
        <v>49</v>
      </c>
      <c r="E47" s="17" t="s">
        <v>99</v>
      </c>
    </row>
    <row r="48" customFormat="false" ht="15" hidden="false" customHeight="false" outlineLevel="0" collapsed="false">
      <c r="B48" s="14" t="s">
        <v>102</v>
      </c>
      <c r="C48" s="15" t="s">
        <v>103</v>
      </c>
      <c r="D48" s="17" t="s">
        <v>49</v>
      </c>
      <c r="E48" s="17" t="s">
        <v>99</v>
      </c>
    </row>
    <row r="50" customFormat="false" ht="15" hidden="false" customHeight="false" outlineLevel="0" collapsed="false">
      <c r="A50" s="13" t="s">
        <v>104</v>
      </c>
    </row>
    <row r="51" customFormat="false" ht="15" hidden="false" customHeight="false" outlineLevel="0" collapsed="false">
      <c r="B51" s="16" t="s">
        <v>59</v>
      </c>
      <c r="C51" s="16" t="s">
        <v>45</v>
      </c>
      <c r="D51" s="16" t="s">
        <v>82</v>
      </c>
    </row>
    <row r="52" customFormat="false" ht="15" hidden="false" customHeight="false" outlineLevel="0" collapsed="false">
      <c r="B52" s="14" t="s">
        <v>105</v>
      </c>
      <c r="C52" s="15" t="s">
        <v>106</v>
      </c>
      <c r="D52" s="17" t="s">
        <v>49</v>
      </c>
    </row>
    <row r="53" customFormat="false" ht="15" hidden="false" customHeight="false" outlineLevel="0" collapsed="false">
      <c r="B53" s="14" t="s">
        <v>107</v>
      </c>
      <c r="C53" s="15" t="s">
        <v>108</v>
      </c>
      <c r="D53" s="17" t="s">
        <v>49</v>
      </c>
    </row>
    <row r="54" customFormat="false" ht="15" hidden="false" customHeight="false" outlineLevel="0" collapsed="false">
      <c r="B54" s="14" t="s">
        <v>109</v>
      </c>
      <c r="C54" s="15" t="s">
        <v>110</v>
      </c>
      <c r="D54" s="17" t="s">
        <v>49</v>
      </c>
    </row>
    <row r="55" customFormat="false" ht="15" hidden="false" customHeight="false" outlineLevel="0" collapsed="false">
      <c r="B55" s="14" t="s">
        <v>111</v>
      </c>
      <c r="C55" s="15" t="s">
        <v>112</v>
      </c>
      <c r="D55" s="17" t="s">
        <v>49</v>
      </c>
    </row>
    <row r="56" customFormat="false" ht="15" hidden="false" customHeight="false" outlineLevel="0" collapsed="false">
      <c r="B56" s="14" t="s">
        <v>113</v>
      </c>
      <c r="C56" s="15" t="s">
        <v>114</v>
      </c>
      <c r="D56" s="17" t="s">
        <v>49</v>
      </c>
    </row>
    <row r="57" customFormat="false" ht="15" hidden="false" customHeight="false" outlineLevel="0" collapsed="false">
      <c r="B57" s="14" t="s">
        <v>115</v>
      </c>
      <c r="C57" s="15" t="s">
        <v>116</v>
      </c>
      <c r="D57" s="17" t="s">
        <v>49</v>
      </c>
    </row>
    <row r="58" customFormat="false" ht="15" hidden="false" customHeight="false" outlineLevel="0" collapsed="false">
      <c r="B58" s="14" t="s">
        <v>117</v>
      </c>
      <c r="C58" s="15" t="s">
        <v>118</v>
      </c>
      <c r="D58" s="17" t="s">
        <v>49</v>
      </c>
    </row>
    <row r="59" customFormat="false" ht="15" hidden="false" customHeight="false" outlineLevel="0" collapsed="false">
      <c r="B59" s="14" t="s">
        <v>119</v>
      </c>
      <c r="C59" s="15" t="s">
        <v>120</v>
      </c>
      <c r="D59" s="17" t="s">
        <v>49</v>
      </c>
    </row>
    <row r="61" customFormat="false" ht="15" hidden="false" customHeight="false" outlineLevel="0" collapsed="false">
      <c r="B61" s="14" t="s">
        <v>121</v>
      </c>
      <c r="C61" s="15" t="s">
        <v>122</v>
      </c>
    </row>
    <row r="62" customFormat="false" ht="15" hidden="false" customHeight="false" outlineLevel="0" collapsed="false">
      <c r="B62" s="14" t="s">
        <v>123</v>
      </c>
      <c r="C62" s="15" t="s">
        <v>124</v>
      </c>
    </row>
    <row r="63" customFormat="false" ht="15" hidden="false" customHeight="false" outlineLevel="0" collapsed="false">
      <c r="B63" s="14" t="s">
        <v>125</v>
      </c>
      <c r="C63" s="15" t="s">
        <v>126</v>
      </c>
    </row>
    <row r="64" customFormat="false" ht="15" hidden="false" customHeight="false" outlineLevel="0" collapsed="false">
      <c r="B64" s="14" t="s">
        <v>127</v>
      </c>
      <c r="C64" s="15" t="s">
        <v>128</v>
      </c>
    </row>
    <row r="65" customFormat="false" ht="15" hidden="false" customHeight="false" outlineLevel="0" collapsed="false">
      <c r="B65" s="14" t="s">
        <v>129</v>
      </c>
      <c r="C65" s="15" t="s">
        <v>130</v>
      </c>
    </row>
    <row r="66" customFormat="false" ht="15" hidden="false" customHeight="false" outlineLevel="0" collapsed="false">
      <c r="B66" s="14" t="s">
        <v>131</v>
      </c>
      <c r="C66" s="15" t="s">
        <v>132</v>
      </c>
    </row>
    <row r="67" customFormat="false" ht="15" hidden="false" customHeight="false" outlineLevel="0" collapsed="false">
      <c r="B67" s="14" t="s">
        <v>133</v>
      </c>
      <c r="C67" s="15" t="s">
        <v>134</v>
      </c>
    </row>
    <row r="68" customFormat="false" ht="15" hidden="false" customHeight="false" outlineLevel="0" collapsed="false">
      <c r="B68" s="14" t="s">
        <v>135</v>
      </c>
      <c r="C68" s="15" t="s">
        <v>136</v>
      </c>
    </row>
    <row r="70" customFormat="false" ht="15" hidden="false" customHeight="false" outlineLevel="0" collapsed="false">
      <c r="A70" s="13" t="s">
        <v>137</v>
      </c>
    </row>
    <row r="71" customFormat="false" ht="15" hidden="false" customHeight="false" outlineLevel="0" collapsed="false">
      <c r="B71" s="16" t="s">
        <v>59</v>
      </c>
      <c r="C71" s="16" t="s">
        <v>45</v>
      </c>
      <c r="D71" s="16" t="s">
        <v>46</v>
      </c>
    </row>
    <row r="72" customFormat="false" ht="15" hidden="false" customHeight="false" outlineLevel="0" collapsed="false">
      <c r="B72" s="14" t="s">
        <v>138</v>
      </c>
      <c r="C72" s="15" t="s">
        <v>139</v>
      </c>
      <c r="D72" s="17" t="s">
        <v>49</v>
      </c>
    </row>
    <row r="73" customFormat="false" ht="15" hidden="false" customHeight="false" outlineLevel="0" collapsed="false">
      <c r="B73" s="14" t="s">
        <v>140</v>
      </c>
      <c r="C73" s="15" t="s">
        <v>141</v>
      </c>
      <c r="D73" s="17" t="s">
        <v>49</v>
      </c>
    </row>
    <row r="74" customFormat="false" ht="15" hidden="false" customHeight="false" outlineLevel="0" collapsed="false">
      <c r="B74" s="14" t="s">
        <v>142</v>
      </c>
      <c r="C74" s="15" t="s">
        <v>143</v>
      </c>
      <c r="D74" s="17" t="s">
        <v>49</v>
      </c>
    </row>
    <row r="75" customFormat="false" ht="15" hidden="false" customHeight="false" outlineLevel="0" collapsed="false">
      <c r="B75" s="14" t="s">
        <v>144</v>
      </c>
      <c r="C75" s="15" t="s">
        <v>145</v>
      </c>
      <c r="D75" s="17" t="s">
        <v>49</v>
      </c>
    </row>
    <row r="76" customFormat="false" ht="15" hidden="false" customHeight="false" outlineLevel="0" collapsed="false">
      <c r="B76" s="14" t="s">
        <v>146</v>
      </c>
      <c r="C76" s="15" t="s">
        <v>147</v>
      </c>
      <c r="D76" s="17" t="s">
        <v>49</v>
      </c>
    </row>
    <row r="77" customFormat="false" ht="15" hidden="false" customHeight="false" outlineLevel="0" collapsed="false">
      <c r="B77" s="14" t="s">
        <v>148</v>
      </c>
      <c r="C77" s="15" t="s">
        <v>149</v>
      </c>
      <c r="D77" s="17" t="s">
        <v>99</v>
      </c>
    </row>
    <row r="78" customFormat="false" ht="15" hidden="false" customHeight="false" outlineLevel="0" collapsed="false">
      <c r="B78" s="14" t="s">
        <v>150</v>
      </c>
      <c r="C78" s="15" t="s">
        <v>151</v>
      </c>
      <c r="D78" s="17" t="s">
        <v>99</v>
      </c>
    </row>
    <row r="79" customFormat="false" ht="15" hidden="false" customHeight="false" outlineLevel="0" collapsed="false">
      <c r="B79" s="14" t="s">
        <v>152</v>
      </c>
      <c r="C79" s="15" t="s">
        <v>153</v>
      </c>
      <c r="D79" s="17" t="s">
        <v>99</v>
      </c>
    </row>
    <row r="80" customFormat="false" ht="15" hidden="false" customHeight="false" outlineLevel="0" collapsed="false">
      <c r="B80" s="14" t="s">
        <v>154</v>
      </c>
      <c r="C80" s="15" t="s">
        <v>155</v>
      </c>
      <c r="D80" s="17" t="s">
        <v>99</v>
      </c>
    </row>
    <row r="81" customFormat="false" ht="15" hidden="false" customHeight="false" outlineLevel="0" collapsed="false">
      <c r="B81" s="14" t="s">
        <v>156</v>
      </c>
      <c r="C81" s="15" t="s">
        <v>157</v>
      </c>
      <c r="D81" s="17" t="s">
        <v>99</v>
      </c>
    </row>
    <row r="82" customFormat="false" ht="15" hidden="false" customHeight="false" outlineLevel="0" collapsed="false">
      <c r="B82" s="14" t="s">
        <v>158</v>
      </c>
      <c r="C82" s="15" t="s">
        <v>159</v>
      </c>
      <c r="D82" s="17" t="s">
        <v>99</v>
      </c>
    </row>
    <row r="83" customFormat="false" ht="15" hidden="false" customHeight="false" outlineLevel="0" collapsed="false">
      <c r="B83" s="14" t="s">
        <v>160</v>
      </c>
      <c r="C83" s="15" t="s">
        <v>161</v>
      </c>
      <c r="D83" s="17" t="s">
        <v>99</v>
      </c>
    </row>
    <row r="84" customFormat="false" ht="15" hidden="false" customHeight="false" outlineLevel="0" collapsed="false">
      <c r="B84" s="14" t="s">
        <v>162</v>
      </c>
      <c r="C84" s="15" t="s">
        <v>163</v>
      </c>
      <c r="D84" s="17" t="s">
        <v>99</v>
      </c>
    </row>
    <row r="85" customFormat="false" ht="15" hidden="false" customHeight="false" outlineLevel="0" collapsed="false">
      <c r="B85" s="14" t="s">
        <v>164</v>
      </c>
      <c r="C85" s="15" t="s">
        <v>165</v>
      </c>
      <c r="D85" s="17" t="s">
        <v>99</v>
      </c>
    </row>
    <row r="86" customFormat="false" ht="15" hidden="false" customHeight="false" outlineLevel="0" collapsed="false">
      <c r="B86" s="14" t="s">
        <v>166</v>
      </c>
      <c r="C86" s="15" t="s">
        <v>167</v>
      </c>
      <c r="D86" s="17" t="s">
        <v>99</v>
      </c>
    </row>
    <row r="88" customFormat="false" ht="15" hidden="false" customHeight="false" outlineLevel="0" collapsed="false">
      <c r="A88" s="13" t="s">
        <v>168</v>
      </c>
    </row>
    <row r="89" customFormat="false" ht="15" hidden="false" customHeight="false" outlineLevel="0" collapsed="false">
      <c r="B89" s="16" t="s">
        <v>59</v>
      </c>
      <c r="C89" s="16" t="s">
        <v>45</v>
      </c>
      <c r="D89" s="16" t="s">
        <v>46</v>
      </c>
    </row>
    <row r="90" customFormat="false" ht="15" hidden="false" customHeight="false" outlineLevel="0" collapsed="false">
      <c r="B90" s="14" t="s">
        <v>169</v>
      </c>
      <c r="C90" s="15" t="s">
        <v>170</v>
      </c>
      <c r="D90" s="17" t="s">
        <v>49</v>
      </c>
    </row>
    <row r="91" customFormat="false" ht="15" hidden="false" customHeight="false" outlineLevel="0" collapsed="false">
      <c r="B91" s="14" t="s">
        <v>171</v>
      </c>
      <c r="C91" s="15" t="s">
        <v>172</v>
      </c>
      <c r="D91" s="17" t="s">
        <v>49</v>
      </c>
    </row>
    <row r="92" customFormat="false" ht="15" hidden="false" customHeight="false" outlineLevel="0" collapsed="false">
      <c r="B92" s="14" t="s">
        <v>173</v>
      </c>
      <c r="C92" s="15" t="s">
        <v>174</v>
      </c>
      <c r="D92" s="17" t="s">
        <v>49</v>
      </c>
    </row>
    <row r="93" customFormat="false" ht="15" hidden="false" customHeight="false" outlineLevel="0" collapsed="false">
      <c r="B93" s="14" t="s">
        <v>175</v>
      </c>
      <c r="C93" s="15" t="s">
        <v>176</v>
      </c>
      <c r="D93" s="17" t="s">
        <v>49</v>
      </c>
    </row>
    <row r="94" customFormat="false" ht="15" hidden="false" customHeight="false" outlineLevel="0" collapsed="false">
      <c r="B94" s="14" t="s">
        <v>177</v>
      </c>
      <c r="C94" s="15" t="s">
        <v>178</v>
      </c>
      <c r="D94" s="17" t="s">
        <v>49</v>
      </c>
    </row>
    <row r="96" customFormat="false" ht="15" hidden="false" customHeight="false" outlineLevel="0" collapsed="false">
      <c r="A96" s="13" t="s">
        <v>179</v>
      </c>
    </row>
    <row r="97" customFormat="false" ht="15" hidden="false" customHeight="false" outlineLevel="0" collapsed="false">
      <c r="B97" s="16" t="s">
        <v>59</v>
      </c>
      <c r="C97" s="16" t="s">
        <v>45</v>
      </c>
    </row>
    <row r="98" customFormat="false" ht="15" hidden="false" customHeight="false" outlineLevel="0" collapsed="false">
      <c r="B98" s="14" t="s">
        <v>180</v>
      </c>
      <c r="C98" s="15" t="s">
        <v>181</v>
      </c>
    </row>
    <row r="99" customFormat="false" ht="15" hidden="false" customHeight="false" outlineLevel="0" collapsed="false">
      <c r="B99" s="14" t="s">
        <v>182</v>
      </c>
      <c r="C99" s="15" t="s">
        <v>183</v>
      </c>
    </row>
    <row r="100" customFormat="false" ht="15" hidden="false" customHeight="false" outlineLevel="0" collapsed="false">
      <c r="B100" s="14" t="s">
        <v>184</v>
      </c>
      <c r="C100" s="15" t="s">
        <v>185</v>
      </c>
    </row>
    <row r="101" customFormat="false" ht="15" hidden="false" customHeight="false" outlineLevel="0" collapsed="false">
      <c r="B101" s="14" t="s">
        <v>186</v>
      </c>
      <c r="C101" s="15" t="s">
        <v>187</v>
      </c>
    </row>
    <row r="102" customFormat="false" ht="15" hidden="false" customHeight="false" outlineLevel="0" collapsed="false">
      <c r="B102" s="14" t="s">
        <v>188</v>
      </c>
      <c r="C102" s="15" t="s">
        <v>189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D3E"/>
    <pageSetUpPr fitToPage="false"/>
  </sheetPr>
  <dimension ref="A1:AB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12"/>
    <col collapsed="false" customWidth="true" hidden="false" outlineLevel="0" max="28" min="4" style="0" width="16"/>
  </cols>
  <sheetData>
    <row r="1" customFormat="false" ht="17.35" hidden="false" customHeight="false" outlineLevel="0" collapsed="false">
      <c r="A1" s="11" t="s">
        <v>0</v>
      </c>
      <c r="B1" s="11"/>
      <c r="C1" s="11"/>
    </row>
    <row r="2" customFormat="false" ht="15" hidden="false" customHeight="false" outlineLevel="0" collapsed="false">
      <c r="A2" s="3" t="s">
        <v>12</v>
      </c>
    </row>
    <row r="3" customFormat="false" ht="15" hidden="false" customHeight="false" outlineLevel="0" collapsed="false">
      <c r="A3" s="3" t="s">
        <v>2</v>
      </c>
      <c r="B3" s="12" t="s">
        <v>3</v>
      </c>
    </row>
    <row r="5" customFormat="false" ht="15" hidden="false" customHeight="false" outlineLevel="0" collapsed="false">
      <c r="A5" s="3" t="s">
        <v>190</v>
      </c>
      <c r="D5" s="18" t="n">
        <v>2026</v>
      </c>
      <c r="E5" s="18" t="n">
        <v>2027</v>
      </c>
      <c r="F5" s="18" t="n">
        <v>2028</v>
      </c>
      <c r="G5" s="18" t="n">
        <v>2029</v>
      </c>
      <c r="H5" s="18" t="n">
        <v>2030</v>
      </c>
      <c r="I5" s="18" t="n">
        <v>2031</v>
      </c>
      <c r="J5" s="18" t="n">
        <v>2032</v>
      </c>
      <c r="K5" s="18" t="n">
        <v>2033</v>
      </c>
      <c r="L5" s="18" t="n">
        <v>2034</v>
      </c>
      <c r="M5" s="18" t="n">
        <v>2035</v>
      </c>
      <c r="N5" s="18" t="n">
        <v>2036</v>
      </c>
      <c r="O5" s="18" t="n">
        <v>2037</v>
      </c>
      <c r="P5" s="18" t="n">
        <v>2038</v>
      </c>
      <c r="Q5" s="18" t="n">
        <v>2039</v>
      </c>
      <c r="R5" s="18" t="n">
        <v>2040</v>
      </c>
      <c r="S5" s="18" t="n">
        <v>2041</v>
      </c>
      <c r="T5" s="18" t="n">
        <v>2042</v>
      </c>
      <c r="U5" s="18" t="n">
        <v>2043</v>
      </c>
      <c r="V5" s="18" t="n">
        <v>2044</v>
      </c>
      <c r="W5" s="18" t="n">
        <v>2045</v>
      </c>
      <c r="X5" s="18" t="n">
        <v>2046</v>
      </c>
      <c r="Y5" s="18" t="n">
        <v>2047</v>
      </c>
      <c r="Z5" s="18" t="n">
        <v>2048</v>
      </c>
      <c r="AA5" s="18" t="n">
        <v>2049</v>
      </c>
      <c r="AB5" s="18" t="n">
        <v>2050</v>
      </c>
    </row>
    <row r="6" customFormat="false" ht="15" hidden="false" customHeight="false" outlineLevel="0" collapsed="false">
      <c r="A6" s="3" t="s">
        <v>191</v>
      </c>
      <c r="D6" s="19" t="s">
        <v>192</v>
      </c>
      <c r="E6" s="19" t="s">
        <v>193</v>
      </c>
      <c r="F6" s="19" t="s">
        <v>193</v>
      </c>
      <c r="G6" s="19" t="s">
        <v>193</v>
      </c>
      <c r="H6" s="19" t="s">
        <v>193</v>
      </c>
      <c r="I6" s="19" t="s">
        <v>193</v>
      </c>
      <c r="J6" s="19" t="s">
        <v>193</v>
      </c>
      <c r="K6" s="19" t="s">
        <v>193</v>
      </c>
      <c r="L6" s="19" t="s">
        <v>193</v>
      </c>
      <c r="M6" s="19" t="s">
        <v>193</v>
      </c>
      <c r="N6" s="19" t="s">
        <v>193</v>
      </c>
      <c r="O6" s="19" t="s">
        <v>193</v>
      </c>
      <c r="P6" s="19" t="s">
        <v>193</v>
      </c>
      <c r="Q6" s="19" t="s">
        <v>193</v>
      </c>
      <c r="R6" s="19" t="s">
        <v>193</v>
      </c>
      <c r="S6" s="19" t="s">
        <v>193</v>
      </c>
      <c r="T6" s="19" t="s">
        <v>193</v>
      </c>
      <c r="U6" s="19" t="s">
        <v>193</v>
      </c>
      <c r="V6" s="19" t="s">
        <v>193</v>
      </c>
      <c r="W6" s="19" t="s">
        <v>193</v>
      </c>
      <c r="X6" s="19" t="s">
        <v>193</v>
      </c>
      <c r="Y6" s="19" t="s">
        <v>193</v>
      </c>
      <c r="Z6" s="19" t="s">
        <v>193</v>
      </c>
      <c r="AA6" s="19" t="s">
        <v>193</v>
      </c>
      <c r="AB6" s="19" t="s">
        <v>193</v>
      </c>
    </row>
    <row r="8" customFormat="false" ht="15" hidden="false" customHeight="false" outlineLevel="0" collapsed="false">
      <c r="A8" s="6" t="s">
        <v>194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5" hidden="false" customHeight="false" outlineLevel="0" collapsed="false">
      <c r="A9" s="13" t="s">
        <v>195</v>
      </c>
    </row>
    <row r="10" customFormat="false" ht="15" hidden="false" customHeight="false" outlineLevel="0" collapsed="false">
      <c r="B10" s="14" t="s">
        <v>48</v>
      </c>
      <c r="C10" s="14" t="s">
        <v>196</v>
      </c>
      <c r="D10" s="20" t="n">
        <v>10000</v>
      </c>
    </row>
    <row r="11" customFormat="false" ht="15" hidden="false" customHeight="false" outlineLevel="0" collapsed="false">
      <c r="B11" s="14" t="s">
        <v>51</v>
      </c>
      <c r="C11" s="14" t="s">
        <v>196</v>
      </c>
    </row>
    <row r="12" customFormat="false" ht="15" hidden="false" customHeight="false" outlineLevel="0" collapsed="false">
      <c r="B12" s="14" t="s">
        <v>53</v>
      </c>
      <c r="C12" s="14" t="s">
        <v>196</v>
      </c>
    </row>
    <row r="13" customFormat="false" ht="15" hidden="false" customHeight="false" outlineLevel="0" collapsed="false">
      <c r="B13" s="14" t="s">
        <v>55</v>
      </c>
      <c r="C13" s="14" t="s">
        <v>196</v>
      </c>
    </row>
    <row r="14" customFormat="false" ht="15" hidden="false" customHeight="false" outlineLevel="0" collapsed="false">
      <c r="B14" s="14" t="s">
        <v>57</v>
      </c>
      <c r="C14" s="14" t="s">
        <v>196</v>
      </c>
    </row>
    <row r="16" customFormat="false" ht="15" hidden="false" customHeight="false" outlineLevel="0" collapsed="false">
      <c r="A16" s="13" t="s">
        <v>197</v>
      </c>
    </row>
    <row r="17" customFormat="false" ht="15" hidden="false" customHeight="false" outlineLevel="0" collapsed="false">
      <c r="B17" s="3" t="s">
        <v>198</v>
      </c>
    </row>
    <row r="18" customFormat="false" ht="15" hidden="false" customHeight="false" outlineLevel="0" collapsed="false">
      <c r="B18" s="14" t="s">
        <v>48</v>
      </c>
      <c r="C18" s="14" t="s">
        <v>39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customFormat="false" ht="15" hidden="false" customHeight="false" outlineLevel="0" collapsed="false">
      <c r="B19" s="14" t="s">
        <v>51</v>
      </c>
      <c r="C19" s="14" t="s">
        <v>39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customFormat="false" ht="15" hidden="false" customHeight="false" outlineLevel="0" collapsed="false">
      <c r="B20" s="14" t="s">
        <v>53</v>
      </c>
      <c r="C20" s="14" t="s">
        <v>39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customFormat="false" ht="15" hidden="false" customHeight="false" outlineLevel="0" collapsed="false">
      <c r="B21" s="14" t="s">
        <v>55</v>
      </c>
      <c r="C21" s="14" t="s">
        <v>39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customFormat="false" ht="15" hidden="false" customHeight="false" outlineLevel="0" collapsed="false">
      <c r="B22" s="14" t="s">
        <v>57</v>
      </c>
      <c r="C22" s="14" t="s">
        <v>39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customFormat="false" ht="15" hidden="false" customHeight="false" outlineLevel="0" collapsed="false">
      <c r="B23" s="3" t="s">
        <v>199</v>
      </c>
      <c r="C23" s="14" t="s">
        <v>39</v>
      </c>
      <c r="D23" s="22" t="n">
        <f aca="false">SUM(D18:D22)</f>
        <v>0</v>
      </c>
      <c r="E23" s="22" t="n">
        <f aca="false">SUM(E18:E22)</f>
        <v>0</v>
      </c>
      <c r="F23" s="22" t="n">
        <f aca="false">SUM(F18:F22)</f>
        <v>0</v>
      </c>
      <c r="G23" s="22" t="n">
        <f aca="false">SUM(G18:G22)</f>
        <v>0</v>
      </c>
      <c r="H23" s="22" t="n">
        <f aca="false">SUM(H18:H22)</f>
        <v>0</v>
      </c>
      <c r="I23" s="22" t="n">
        <f aca="false">SUM(I18:I22)</f>
        <v>0</v>
      </c>
      <c r="J23" s="22" t="n">
        <f aca="false">SUM(J18:J22)</f>
        <v>0</v>
      </c>
      <c r="K23" s="22" t="n">
        <f aca="false">SUM(K18:K22)</f>
        <v>0</v>
      </c>
      <c r="L23" s="22" t="n">
        <f aca="false">SUM(L18:L22)</f>
        <v>0</v>
      </c>
      <c r="M23" s="22" t="n">
        <f aca="false">SUM(M18:M22)</f>
        <v>0</v>
      </c>
      <c r="N23" s="22" t="n">
        <f aca="false">SUM(N18:N22)</f>
        <v>0</v>
      </c>
      <c r="O23" s="22" t="n">
        <f aca="false">SUM(O18:O22)</f>
        <v>0</v>
      </c>
      <c r="P23" s="22" t="n">
        <f aca="false">SUM(P18:P22)</f>
        <v>0</v>
      </c>
      <c r="Q23" s="22" t="n">
        <f aca="false">SUM(Q18:Q22)</f>
        <v>0</v>
      </c>
      <c r="R23" s="22" t="n">
        <f aca="false">SUM(R18:R22)</f>
        <v>0</v>
      </c>
      <c r="S23" s="22" t="n">
        <f aca="false">SUM(S18:S22)</f>
        <v>0</v>
      </c>
      <c r="T23" s="22" t="n">
        <f aca="false">SUM(T18:T22)</f>
        <v>0</v>
      </c>
      <c r="U23" s="22" t="n">
        <f aca="false">SUM(U18:U22)</f>
        <v>0</v>
      </c>
      <c r="V23" s="22" t="n">
        <f aca="false">SUM(V18:V22)</f>
        <v>0</v>
      </c>
      <c r="W23" s="22" t="n">
        <f aca="false">SUM(W18:W22)</f>
        <v>0</v>
      </c>
      <c r="X23" s="22" t="n">
        <f aca="false">SUM(X18:X22)</f>
        <v>0</v>
      </c>
      <c r="Y23" s="22" t="n">
        <f aca="false">SUM(Y18:Y22)</f>
        <v>0</v>
      </c>
      <c r="Z23" s="22" t="n">
        <f aca="false">SUM(Z18:Z22)</f>
        <v>0</v>
      </c>
      <c r="AA23" s="22" t="n">
        <f aca="false">SUM(AA18:AA22)</f>
        <v>0</v>
      </c>
      <c r="AB23" s="22" t="n">
        <f aca="false">SUM(AB18:AB22)</f>
        <v>0</v>
      </c>
    </row>
    <row r="25" customFormat="false" ht="15" hidden="false" customHeight="false" outlineLevel="0" collapsed="false">
      <c r="B25" s="3" t="s">
        <v>200</v>
      </c>
    </row>
    <row r="26" customFormat="false" ht="15" hidden="false" customHeight="false" outlineLevel="0" collapsed="false">
      <c r="B26" s="14" t="s">
        <v>48</v>
      </c>
      <c r="C26" s="14" t="s">
        <v>39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customFormat="false" ht="15" hidden="false" customHeight="false" outlineLevel="0" collapsed="false">
      <c r="B27" s="14" t="s">
        <v>51</v>
      </c>
      <c r="C27" s="14" t="s">
        <v>39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customFormat="false" ht="15" hidden="false" customHeight="false" outlineLevel="0" collapsed="false">
      <c r="B28" s="14" t="s">
        <v>53</v>
      </c>
      <c r="C28" s="14" t="s">
        <v>39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customFormat="false" ht="15" hidden="false" customHeight="false" outlineLevel="0" collapsed="false">
      <c r="B29" s="14" t="s">
        <v>55</v>
      </c>
      <c r="C29" s="14" t="s">
        <v>39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customFormat="false" ht="15" hidden="false" customHeight="false" outlineLevel="0" collapsed="false">
      <c r="B30" s="14" t="s">
        <v>57</v>
      </c>
      <c r="C30" s="14" t="s">
        <v>39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customFormat="false" ht="15" hidden="false" customHeight="false" outlineLevel="0" collapsed="false">
      <c r="B31" s="3" t="s">
        <v>201</v>
      </c>
      <c r="C31" s="14" t="s">
        <v>39</v>
      </c>
      <c r="D31" s="23" t="n">
        <f aca="false">SUM(D26:D30)</f>
        <v>0</v>
      </c>
      <c r="E31" s="23" t="n">
        <f aca="false">SUM(E26:E30)</f>
        <v>0</v>
      </c>
      <c r="F31" s="23" t="n">
        <f aca="false">SUM(F26:F30)</f>
        <v>0</v>
      </c>
      <c r="G31" s="23" t="n">
        <f aca="false">SUM(G26:G30)</f>
        <v>0</v>
      </c>
      <c r="H31" s="23" t="n">
        <f aca="false">SUM(H26:H30)</f>
        <v>0</v>
      </c>
      <c r="I31" s="23" t="n">
        <f aca="false">SUM(I26:I30)</f>
        <v>0</v>
      </c>
      <c r="J31" s="23" t="n">
        <f aca="false">SUM(J26:J30)</f>
        <v>0</v>
      </c>
      <c r="K31" s="23" t="n">
        <f aca="false">SUM(K26:K30)</f>
        <v>0</v>
      </c>
      <c r="L31" s="23" t="n">
        <f aca="false">SUM(L26:L30)</f>
        <v>0</v>
      </c>
      <c r="M31" s="23" t="n">
        <f aca="false">SUM(M26:M30)</f>
        <v>0</v>
      </c>
      <c r="N31" s="23" t="n">
        <f aca="false">SUM(N26:N30)</f>
        <v>0</v>
      </c>
      <c r="O31" s="23" t="n">
        <f aca="false">SUM(O26:O30)</f>
        <v>0</v>
      </c>
      <c r="P31" s="23" t="n">
        <f aca="false">SUM(P26:P30)</f>
        <v>0</v>
      </c>
      <c r="Q31" s="23" t="n">
        <f aca="false">SUM(Q26:Q30)</f>
        <v>0</v>
      </c>
      <c r="R31" s="23" t="n">
        <f aca="false">SUM(R26:R30)</f>
        <v>0</v>
      </c>
      <c r="S31" s="23" t="n">
        <f aca="false">SUM(S26:S30)</f>
        <v>0</v>
      </c>
      <c r="T31" s="23" t="n">
        <f aca="false">SUM(T26:T30)</f>
        <v>0</v>
      </c>
      <c r="U31" s="23" t="n">
        <f aca="false">SUM(U26:U30)</f>
        <v>0</v>
      </c>
      <c r="V31" s="23" t="n">
        <f aca="false">SUM(V26:V30)</f>
        <v>0</v>
      </c>
      <c r="W31" s="23" t="n">
        <f aca="false">SUM(W26:W30)</f>
        <v>0</v>
      </c>
      <c r="X31" s="23" t="n">
        <f aca="false">SUM(X26:X30)</f>
        <v>0</v>
      </c>
      <c r="Y31" s="23" t="n">
        <f aca="false">SUM(Y26:Y30)</f>
        <v>0</v>
      </c>
      <c r="Z31" s="23" t="n">
        <f aca="false">SUM(Z26:Z30)</f>
        <v>0</v>
      </c>
      <c r="AA31" s="23" t="n">
        <f aca="false">SUM(AA26:AA30)</f>
        <v>0</v>
      </c>
      <c r="AB31" s="23" t="n">
        <f aca="false">SUM(AB26:AB30)</f>
        <v>0</v>
      </c>
    </row>
    <row r="33" customFormat="false" ht="15" hidden="false" customHeight="false" outlineLevel="0" collapsed="false">
      <c r="B33" s="3" t="s">
        <v>202</v>
      </c>
    </row>
    <row r="34" customFormat="false" ht="15" hidden="false" customHeight="false" outlineLevel="0" collapsed="false">
      <c r="B34" s="14" t="s">
        <v>202</v>
      </c>
      <c r="C34" s="14" t="s">
        <v>39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customFormat="false" ht="15" hidden="false" customHeight="false" outlineLevel="0" collapsed="false">
      <c r="B35" s="14" t="s">
        <v>203</v>
      </c>
      <c r="C35" s="14" t="s">
        <v>39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customFormat="false" ht="15" hidden="false" customHeight="false" outlineLevel="0" collapsed="false">
      <c r="B36" s="14" t="s">
        <v>204</v>
      </c>
      <c r="C36" s="14" t="s">
        <v>39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customFormat="false" ht="15" hidden="false" customHeight="false" outlineLevel="0" collapsed="false">
      <c r="B37" s="3" t="s">
        <v>205</v>
      </c>
      <c r="D37" s="23" t="n">
        <f aca="false">SUM(D34:D36)</f>
        <v>0</v>
      </c>
      <c r="E37" s="23" t="n">
        <f aca="false">SUM(E34:E36)</f>
        <v>0</v>
      </c>
      <c r="F37" s="23" t="n">
        <f aca="false">SUM(F34:F36)</f>
        <v>0</v>
      </c>
      <c r="G37" s="23" t="n">
        <f aca="false">SUM(G34:G36)</f>
        <v>0</v>
      </c>
      <c r="H37" s="23" t="n">
        <f aca="false">SUM(H34:H36)</f>
        <v>0</v>
      </c>
      <c r="I37" s="23" t="n">
        <f aca="false">SUM(I34:I36)</f>
        <v>0</v>
      </c>
      <c r="J37" s="23" t="n">
        <f aca="false">SUM(J34:J36)</f>
        <v>0</v>
      </c>
      <c r="K37" s="23" t="n">
        <f aca="false">SUM(K34:K36)</f>
        <v>0</v>
      </c>
      <c r="L37" s="23" t="n">
        <f aca="false">SUM(L34:L36)</f>
        <v>0</v>
      </c>
      <c r="M37" s="23" t="n">
        <f aca="false">SUM(M34:M36)</f>
        <v>0</v>
      </c>
      <c r="N37" s="23" t="n">
        <f aca="false">SUM(N34:N36)</f>
        <v>0</v>
      </c>
      <c r="O37" s="23" t="n">
        <f aca="false">SUM(O34:O36)</f>
        <v>0</v>
      </c>
      <c r="P37" s="23" t="n">
        <f aca="false">SUM(P34:P36)</f>
        <v>0</v>
      </c>
      <c r="Q37" s="23" t="n">
        <f aca="false">SUM(Q34:Q36)</f>
        <v>0</v>
      </c>
      <c r="R37" s="23" t="n">
        <f aca="false">SUM(R34:R36)</f>
        <v>0</v>
      </c>
      <c r="S37" s="23" t="n">
        <f aca="false">SUM(S34:S36)</f>
        <v>0</v>
      </c>
      <c r="T37" s="23" t="n">
        <f aca="false">SUM(T34:T36)</f>
        <v>0</v>
      </c>
      <c r="U37" s="23" t="n">
        <f aca="false">SUM(U34:U36)</f>
        <v>0</v>
      </c>
      <c r="V37" s="23" t="n">
        <f aca="false">SUM(V34:V36)</f>
        <v>0</v>
      </c>
      <c r="W37" s="23" t="n">
        <f aca="false">SUM(W34:W36)</f>
        <v>0</v>
      </c>
      <c r="X37" s="23" t="n">
        <f aca="false">SUM(X34:X36)</f>
        <v>0</v>
      </c>
      <c r="Y37" s="23" t="n">
        <f aca="false">SUM(Y34:Y36)</f>
        <v>0</v>
      </c>
      <c r="Z37" s="23" t="n">
        <f aca="false">SUM(Z34:Z36)</f>
        <v>0</v>
      </c>
      <c r="AA37" s="23" t="n">
        <f aca="false">SUM(AA34:AA36)</f>
        <v>0</v>
      </c>
      <c r="AB37" s="23" t="n">
        <f aca="false">SUM(AB34:AB36)</f>
        <v>0</v>
      </c>
    </row>
    <row r="39" customFormat="false" ht="15" hidden="false" customHeight="false" outlineLevel="0" collapsed="false">
      <c r="B39" s="3" t="s">
        <v>206</v>
      </c>
      <c r="C39" s="14" t="s">
        <v>39</v>
      </c>
      <c r="D39" s="22" t="n">
        <f aca="false">D23+D31+D37</f>
        <v>0</v>
      </c>
      <c r="E39" s="22" t="n">
        <f aca="false">E23+E31+E37</f>
        <v>0</v>
      </c>
      <c r="F39" s="22" t="n">
        <f aca="false">F23+F31+F37</f>
        <v>0</v>
      </c>
      <c r="G39" s="22" t="n">
        <f aca="false">G23+G31+G37</f>
        <v>0</v>
      </c>
      <c r="H39" s="22" t="n">
        <f aca="false">H23+H31+H37</f>
        <v>0</v>
      </c>
      <c r="I39" s="22" t="n">
        <f aca="false">I23+I31+I37</f>
        <v>0</v>
      </c>
      <c r="J39" s="22" t="n">
        <f aca="false">J23+J31+J37</f>
        <v>0</v>
      </c>
      <c r="K39" s="22" t="n">
        <f aca="false">K23+K31+K37</f>
        <v>0</v>
      </c>
      <c r="L39" s="22" t="n">
        <f aca="false">L23+L31+L37</f>
        <v>0</v>
      </c>
      <c r="M39" s="22" t="n">
        <f aca="false">M23+M31+M37</f>
        <v>0</v>
      </c>
      <c r="N39" s="22" t="n">
        <f aca="false">N23+N31+N37</f>
        <v>0</v>
      </c>
      <c r="O39" s="22" t="n">
        <f aca="false">O23+O31+O37</f>
        <v>0</v>
      </c>
      <c r="P39" s="22" t="n">
        <f aca="false">P23+P31+P37</f>
        <v>0</v>
      </c>
      <c r="Q39" s="22" t="n">
        <f aca="false">Q23+Q31+Q37</f>
        <v>0</v>
      </c>
      <c r="R39" s="22" t="n">
        <f aca="false">R23+R31+R37</f>
        <v>0</v>
      </c>
      <c r="S39" s="22" t="n">
        <f aca="false">S23+S31+S37</f>
        <v>0</v>
      </c>
      <c r="T39" s="22" t="n">
        <f aca="false">T23+T31+T37</f>
        <v>0</v>
      </c>
      <c r="U39" s="22" t="n">
        <f aca="false">U23+U31+U37</f>
        <v>0</v>
      </c>
      <c r="V39" s="22" t="n">
        <f aca="false">V23+V31+V37</f>
        <v>0</v>
      </c>
      <c r="W39" s="22" t="n">
        <f aca="false">W23+W31+W37</f>
        <v>0</v>
      </c>
      <c r="X39" s="22" t="n">
        <f aca="false">X23+X31+X37</f>
        <v>0</v>
      </c>
      <c r="Y39" s="22" t="n">
        <f aca="false">Y23+Y31+Y37</f>
        <v>0</v>
      </c>
      <c r="Z39" s="22" t="n">
        <f aca="false">Z23+Z31+Z37</f>
        <v>0</v>
      </c>
      <c r="AA39" s="22" t="n">
        <f aca="false">AA23+AA31+AA37</f>
        <v>0</v>
      </c>
      <c r="AB39" s="22" t="n">
        <f aca="false">AB23+AB31+AB37</f>
        <v>0</v>
      </c>
    </row>
    <row r="41" customFormat="false" ht="15" hidden="false" customHeight="false" outlineLevel="0" collapsed="false">
      <c r="B41" s="3" t="s">
        <v>207</v>
      </c>
    </row>
    <row r="42" customFormat="false" ht="15" hidden="false" customHeight="false" outlineLevel="0" collapsed="false">
      <c r="B42" s="14" t="s">
        <v>122</v>
      </c>
      <c r="C42" s="14" t="s">
        <v>39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customFormat="false" ht="15" hidden="false" customHeight="false" outlineLevel="0" collapsed="false">
      <c r="B43" s="14" t="s">
        <v>124</v>
      </c>
      <c r="C43" s="14" t="s">
        <v>39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customFormat="false" ht="15" hidden="false" customHeight="false" outlineLevel="0" collapsed="false">
      <c r="B44" s="14" t="s">
        <v>126</v>
      </c>
      <c r="C44" s="14" t="s">
        <v>39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customFormat="false" ht="15" hidden="false" customHeight="false" outlineLevel="0" collapsed="false">
      <c r="B45" s="14" t="s">
        <v>128</v>
      </c>
      <c r="C45" s="14" t="s">
        <v>39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customFormat="false" ht="15" hidden="false" customHeight="false" outlineLevel="0" collapsed="false">
      <c r="B46" s="14" t="s">
        <v>130</v>
      </c>
      <c r="C46" s="14" t="s">
        <v>39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customFormat="false" ht="15" hidden="false" customHeight="false" outlineLevel="0" collapsed="false">
      <c r="B47" s="14" t="s">
        <v>132</v>
      </c>
      <c r="C47" s="14" t="s">
        <v>39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customFormat="false" ht="15" hidden="false" customHeight="false" outlineLevel="0" collapsed="false">
      <c r="B48" s="14" t="s">
        <v>134</v>
      </c>
      <c r="C48" s="14" t="s">
        <v>39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customFormat="false" ht="15" hidden="false" customHeight="false" outlineLevel="0" collapsed="false">
      <c r="B49" s="14" t="s">
        <v>136</v>
      </c>
      <c r="C49" s="14" t="s">
        <v>39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customFormat="false" ht="15" hidden="false" customHeight="false" outlineLevel="0" collapsed="false">
      <c r="B50" s="3" t="s">
        <v>208</v>
      </c>
      <c r="D50" s="23" t="n">
        <f aca="false">SUM(D42:D49)</f>
        <v>0</v>
      </c>
      <c r="E50" s="23" t="n">
        <f aca="false">SUM(E42:E49)</f>
        <v>0</v>
      </c>
      <c r="F50" s="23" t="n">
        <f aca="false">SUM(F42:F49)</f>
        <v>0</v>
      </c>
      <c r="G50" s="23" t="n">
        <f aca="false">SUM(G42:G49)</f>
        <v>0</v>
      </c>
      <c r="H50" s="23" t="n">
        <f aca="false">SUM(H42:H49)</f>
        <v>0</v>
      </c>
      <c r="I50" s="23" t="n">
        <f aca="false">SUM(I42:I49)</f>
        <v>0</v>
      </c>
      <c r="J50" s="23" t="n">
        <f aca="false">SUM(J42:J49)</f>
        <v>0</v>
      </c>
      <c r="K50" s="23" t="n">
        <f aca="false">SUM(K42:K49)</f>
        <v>0</v>
      </c>
      <c r="L50" s="23" t="n">
        <f aca="false">SUM(L42:L49)</f>
        <v>0</v>
      </c>
      <c r="M50" s="23" t="n">
        <f aca="false">SUM(M42:M49)</f>
        <v>0</v>
      </c>
      <c r="N50" s="23" t="n">
        <f aca="false">SUM(N42:N49)</f>
        <v>0</v>
      </c>
      <c r="O50" s="23" t="n">
        <f aca="false">SUM(O42:O49)</f>
        <v>0</v>
      </c>
      <c r="P50" s="23" t="n">
        <f aca="false">SUM(P42:P49)</f>
        <v>0</v>
      </c>
      <c r="Q50" s="23" t="n">
        <f aca="false">SUM(Q42:Q49)</f>
        <v>0</v>
      </c>
      <c r="R50" s="23" t="n">
        <f aca="false">SUM(R42:R49)</f>
        <v>0</v>
      </c>
      <c r="S50" s="23" t="n">
        <f aca="false">SUM(S42:S49)</f>
        <v>0</v>
      </c>
      <c r="T50" s="23" t="n">
        <f aca="false">SUM(T42:T49)</f>
        <v>0</v>
      </c>
      <c r="U50" s="23" t="n">
        <f aca="false">SUM(U42:U49)</f>
        <v>0</v>
      </c>
      <c r="V50" s="23" t="n">
        <f aca="false">SUM(V42:V49)</f>
        <v>0</v>
      </c>
      <c r="W50" s="23" t="n">
        <f aca="false">SUM(W42:W49)</f>
        <v>0</v>
      </c>
      <c r="X50" s="23" t="n">
        <f aca="false">SUM(X42:X49)</f>
        <v>0</v>
      </c>
      <c r="Y50" s="23" t="n">
        <f aca="false">SUM(Y42:Y49)</f>
        <v>0</v>
      </c>
      <c r="Z50" s="23" t="n">
        <f aca="false">SUM(Z42:Z49)</f>
        <v>0</v>
      </c>
      <c r="AA50" s="23" t="n">
        <f aca="false">SUM(AA42:AA49)</f>
        <v>0</v>
      </c>
      <c r="AB50" s="23" t="n">
        <f aca="false">SUM(AB42:AB49)</f>
        <v>0</v>
      </c>
    </row>
    <row r="52" customFormat="false" ht="15" hidden="false" customHeight="false" outlineLevel="0" collapsed="false">
      <c r="B52" s="3" t="s">
        <v>209</v>
      </c>
    </row>
    <row r="53" customFormat="false" ht="15" hidden="false" customHeight="false" outlineLevel="0" collapsed="false">
      <c r="B53" s="14" t="s">
        <v>139</v>
      </c>
      <c r="C53" s="14" t="s">
        <v>39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customFormat="false" ht="15" hidden="false" customHeight="false" outlineLevel="0" collapsed="false">
      <c r="B54" s="14" t="s">
        <v>141</v>
      </c>
      <c r="C54" s="14" t="s">
        <v>39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customFormat="false" ht="15" hidden="false" customHeight="false" outlineLevel="0" collapsed="false">
      <c r="B55" s="14" t="s">
        <v>143</v>
      </c>
      <c r="C55" s="14" t="s">
        <v>39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customFormat="false" ht="15" hidden="false" customHeight="false" outlineLevel="0" collapsed="false">
      <c r="B56" s="14" t="s">
        <v>145</v>
      </c>
      <c r="C56" s="14" t="s">
        <v>39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customFormat="false" ht="15" hidden="false" customHeight="false" outlineLevel="0" collapsed="false">
      <c r="B57" s="14" t="s">
        <v>147</v>
      </c>
      <c r="C57" s="14" t="s">
        <v>39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customFormat="false" ht="15" hidden="false" customHeight="false" outlineLevel="0" collapsed="false">
      <c r="B58" s="14" t="s">
        <v>149</v>
      </c>
      <c r="C58" s="14" t="s">
        <v>39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customFormat="false" ht="15" hidden="false" customHeight="false" outlineLevel="0" collapsed="false">
      <c r="B59" s="14" t="s">
        <v>151</v>
      </c>
      <c r="C59" s="14" t="s">
        <v>39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customFormat="false" ht="15" hidden="false" customHeight="false" outlineLevel="0" collapsed="false">
      <c r="B60" s="14" t="s">
        <v>153</v>
      </c>
      <c r="C60" s="14" t="s">
        <v>39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customFormat="false" ht="15" hidden="false" customHeight="false" outlineLevel="0" collapsed="false">
      <c r="B61" s="14" t="s">
        <v>155</v>
      </c>
      <c r="C61" s="14" t="s">
        <v>39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customFormat="false" ht="15" hidden="false" customHeight="false" outlineLevel="0" collapsed="false">
      <c r="B62" s="14" t="s">
        <v>157</v>
      </c>
      <c r="C62" s="14" t="s">
        <v>39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customFormat="false" ht="15" hidden="false" customHeight="false" outlineLevel="0" collapsed="false">
      <c r="B63" s="14" t="s">
        <v>159</v>
      </c>
      <c r="C63" s="14" t="s">
        <v>39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customFormat="false" ht="15" hidden="false" customHeight="false" outlineLevel="0" collapsed="false">
      <c r="B64" s="14" t="s">
        <v>161</v>
      </c>
      <c r="C64" s="14" t="s">
        <v>39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customFormat="false" ht="15" hidden="false" customHeight="false" outlineLevel="0" collapsed="false">
      <c r="B65" s="14" t="s">
        <v>163</v>
      </c>
      <c r="C65" s="14" t="s">
        <v>39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customFormat="false" ht="15" hidden="false" customHeight="false" outlineLevel="0" collapsed="false">
      <c r="B66" s="14" t="s">
        <v>165</v>
      </c>
      <c r="C66" s="14" t="s">
        <v>39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customFormat="false" ht="15" hidden="false" customHeight="false" outlineLevel="0" collapsed="false">
      <c r="B67" s="14" t="s">
        <v>167</v>
      </c>
      <c r="C67" s="14" t="s">
        <v>39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customFormat="false" ht="15" hidden="false" customHeight="false" outlineLevel="0" collapsed="false">
      <c r="B68" s="3" t="s">
        <v>210</v>
      </c>
      <c r="D68" s="23" t="n">
        <f aca="false">SUM(D53:D67)</f>
        <v>0</v>
      </c>
      <c r="E68" s="23" t="n">
        <f aca="false">SUM(E53:E67)</f>
        <v>0</v>
      </c>
      <c r="F68" s="23" t="n">
        <f aca="false">SUM(F53:F67)</f>
        <v>0</v>
      </c>
      <c r="G68" s="23" t="n">
        <f aca="false">SUM(G53:G67)</f>
        <v>0</v>
      </c>
      <c r="H68" s="23" t="n">
        <f aca="false">SUM(H53:H67)</f>
        <v>0</v>
      </c>
      <c r="I68" s="23" t="n">
        <f aca="false">SUM(I53:I67)</f>
        <v>0</v>
      </c>
      <c r="J68" s="23" t="n">
        <f aca="false">SUM(J53:J67)</f>
        <v>0</v>
      </c>
      <c r="K68" s="23" t="n">
        <f aca="false">SUM(K53:K67)</f>
        <v>0</v>
      </c>
      <c r="L68" s="23" t="n">
        <f aca="false">SUM(L53:L67)</f>
        <v>0</v>
      </c>
      <c r="M68" s="23" t="n">
        <f aca="false">SUM(M53:M67)</f>
        <v>0</v>
      </c>
      <c r="N68" s="23" t="n">
        <f aca="false">SUM(N53:N67)</f>
        <v>0</v>
      </c>
      <c r="O68" s="23" t="n">
        <f aca="false">SUM(O53:O67)</f>
        <v>0</v>
      </c>
      <c r="P68" s="23" t="n">
        <f aca="false">SUM(P53:P67)</f>
        <v>0</v>
      </c>
      <c r="Q68" s="23" t="n">
        <f aca="false">SUM(Q53:Q67)</f>
        <v>0</v>
      </c>
      <c r="R68" s="23" t="n">
        <f aca="false">SUM(R53:R67)</f>
        <v>0</v>
      </c>
      <c r="S68" s="23" t="n">
        <f aca="false">SUM(S53:S67)</f>
        <v>0</v>
      </c>
      <c r="T68" s="23" t="n">
        <f aca="false">SUM(T53:T67)</f>
        <v>0</v>
      </c>
      <c r="U68" s="23" t="n">
        <f aca="false">SUM(U53:U67)</f>
        <v>0</v>
      </c>
      <c r="V68" s="23" t="n">
        <f aca="false">SUM(V53:V67)</f>
        <v>0</v>
      </c>
      <c r="W68" s="23" t="n">
        <f aca="false">SUM(W53:W67)</f>
        <v>0</v>
      </c>
      <c r="X68" s="23" t="n">
        <f aca="false">SUM(X53:X67)</f>
        <v>0</v>
      </c>
      <c r="Y68" s="23" t="n">
        <f aca="false">SUM(Y53:Y67)</f>
        <v>0</v>
      </c>
      <c r="Z68" s="23" t="n">
        <f aca="false">SUM(Z53:Z67)</f>
        <v>0</v>
      </c>
      <c r="AA68" s="23" t="n">
        <f aca="false">SUM(AA53:AA67)</f>
        <v>0</v>
      </c>
      <c r="AB68" s="23" t="n">
        <f aca="false">SUM(AB53:AB67)</f>
        <v>0</v>
      </c>
    </row>
    <row r="70" customFormat="false" ht="15" hidden="false" customHeight="false" outlineLevel="0" collapsed="false">
      <c r="B70" s="3" t="s">
        <v>211</v>
      </c>
      <c r="D70" s="22" t="n">
        <f aca="false">D39+D50+D68</f>
        <v>0</v>
      </c>
      <c r="E70" s="22" t="n">
        <f aca="false">E39+E50+E68</f>
        <v>0</v>
      </c>
      <c r="F70" s="22" t="n">
        <f aca="false">F39+F50+F68</f>
        <v>0</v>
      </c>
      <c r="G70" s="22" t="n">
        <f aca="false">G39+G50+G68</f>
        <v>0</v>
      </c>
      <c r="H70" s="22" t="n">
        <f aca="false">H39+H50+H68</f>
        <v>0</v>
      </c>
      <c r="I70" s="22" t="n">
        <f aca="false">I39+I50+I68</f>
        <v>0</v>
      </c>
      <c r="J70" s="22" t="n">
        <f aca="false">J39+J50+J68</f>
        <v>0</v>
      </c>
      <c r="K70" s="22" t="n">
        <f aca="false">K39+K50+K68</f>
        <v>0</v>
      </c>
      <c r="L70" s="22" t="n">
        <f aca="false">L39+L50+L68</f>
        <v>0</v>
      </c>
      <c r="M70" s="22" t="n">
        <f aca="false">M39+M50+M68</f>
        <v>0</v>
      </c>
      <c r="N70" s="22" t="n">
        <f aca="false">N39+N50+N68</f>
        <v>0</v>
      </c>
      <c r="O70" s="22" t="n">
        <f aca="false">O39+O50+O68</f>
        <v>0</v>
      </c>
      <c r="P70" s="22" t="n">
        <f aca="false">P39+P50+P68</f>
        <v>0</v>
      </c>
      <c r="Q70" s="22" t="n">
        <f aca="false">Q39+Q50+Q68</f>
        <v>0</v>
      </c>
      <c r="R70" s="22" t="n">
        <f aca="false">R39+R50+R68</f>
        <v>0</v>
      </c>
      <c r="S70" s="22" t="n">
        <f aca="false">S39+S50+S68</f>
        <v>0</v>
      </c>
      <c r="T70" s="22" t="n">
        <f aca="false">T39+T50+T68</f>
        <v>0</v>
      </c>
      <c r="U70" s="22" t="n">
        <f aca="false">U39+U50+U68</f>
        <v>0</v>
      </c>
      <c r="V70" s="22" t="n">
        <f aca="false">V39+V50+V68</f>
        <v>0</v>
      </c>
      <c r="W70" s="22" t="n">
        <f aca="false">W39+W50+W68</f>
        <v>0</v>
      </c>
      <c r="X70" s="22" t="n">
        <f aca="false">X39+X50+X68</f>
        <v>0</v>
      </c>
      <c r="Y70" s="22" t="n">
        <f aca="false">Y39+Y50+Y68</f>
        <v>0</v>
      </c>
      <c r="Z70" s="22" t="n">
        <f aca="false">Z39+Z50+Z68</f>
        <v>0</v>
      </c>
      <c r="AA70" s="22" t="n">
        <f aca="false">AA39+AA50+AA68</f>
        <v>0</v>
      </c>
      <c r="AB70" s="22" t="n">
        <f aca="false">AB39+AB50+AB68</f>
        <v>0</v>
      </c>
    </row>
    <row r="72" customFormat="false" ht="15" hidden="false" customHeight="false" outlineLevel="0" collapsed="false">
      <c r="B72" s="3" t="s">
        <v>212</v>
      </c>
    </row>
    <row r="73" customFormat="false" ht="15" hidden="false" customHeight="false" outlineLevel="0" collapsed="false">
      <c r="B73" s="14" t="s">
        <v>213</v>
      </c>
      <c r="C73" s="14" t="s">
        <v>39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customFormat="false" ht="15" hidden="false" customHeight="false" outlineLevel="0" collapsed="false">
      <c r="B74" s="14" t="s">
        <v>214</v>
      </c>
      <c r="C74" s="14" t="s">
        <v>39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customFormat="false" ht="15" hidden="false" customHeight="false" outlineLevel="0" collapsed="false">
      <c r="B75" s="3" t="s">
        <v>215</v>
      </c>
      <c r="D75" s="23" t="n">
        <f aca="false">SUM(D73:D74)</f>
        <v>0</v>
      </c>
      <c r="E75" s="23" t="n">
        <f aca="false">SUM(E73:E74)</f>
        <v>0</v>
      </c>
      <c r="F75" s="23" t="n">
        <f aca="false">SUM(F73:F74)</f>
        <v>0</v>
      </c>
      <c r="G75" s="23" t="n">
        <f aca="false">SUM(G73:G74)</f>
        <v>0</v>
      </c>
      <c r="H75" s="23" t="n">
        <f aca="false">SUM(H73:H74)</f>
        <v>0</v>
      </c>
      <c r="I75" s="23" t="n">
        <f aca="false">SUM(I73:I74)</f>
        <v>0</v>
      </c>
      <c r="J75" s="23" t="n">
        <f aca="false">SUM(J73:J74)</f>
        <v>0</v>
      </c>
      <c r="K75" s="23" t="n">
        <f aca="false">SUM(K73:K74)</f>
        <v>0</v>
      </c>
      <c r="L75" s="23" t="n">
        <f aca="false">SUM(L73:L74)</f>
        <v>0</v>
      </c>
      <c r="M75" s="23" t="n">
        <f aca="false">SUM(M73:M74)</f>
        <v>0</v>
      </c>
      <c r="N75" s="23" t="n">
        <f aca="false">SUM(N73:N74)</f>
        <v>0</v>
      </c>
      <c r="O75" s="23" t="n">
        <f aca="false">SUM(O73:O74)</f>
        <v>0</v>
      </c>
      <c r="P75" s="23" t="n">
        <f aca="false">SUM(P73:P74)</f>
        <v>0</v>
      </c>
      <c r="Q75" s="23" t="n">
        <f aca="false">SUM(Q73:Q74)</f>
        <v>0</v>
      </c>
      <c r="R75" s="23" t="n">
        <f aca="false">SUM(R73:R74)</f>
        <v>0</v>
      </c>
      <c r="S75" s="23" t="n">
        <f aca="false">SUM(S73:S74)</f>
        <v>0</v>
      </c>
      <c r="T75" s="23" t="n">
        <f aca="false">SUM(T73:T74)</f>
        <v>0</v>
      </c>
      <c r="U75" s="23" t="n">
        <f aca="false">SUM(U73:U74)</f>
        <v>0</v>
      </c>
      <c r="V75" s="23" t="n">
        <f aca="false">SUM(V73:V74)</f>
        <v>0</v>
      </c>
      <c r="W75" s="23" t="n">
        <f aca="false">SUM(W73:W74)</f>
        <v>0</v>
      </c>
      <c r="X75" s="23" t="n">
        <f aca="false">SUM(X73:X74)</f>
        <v>0</v>
      </c>
      <c r="Y75" s="23" t="n">
        <f aca="false">SUM(Y73:Y74)</f>
        <v>0</v>
      </c>
      <c r="Z75" s="23" t="n">
        <f aca="false">SUM(Z73:Z74)</f>
        <v>0</v>
      </c>
      <c r="AA75" s="23" t="n">
        <f aca="false">SUM(AA73:AA74)</f>
        <v>0</v>
      </c>
      <c r="AB75" s="23" t="n">
        <f aca="false">SUM(AB73:AB74)</f>
        <v>0</v>
      </c>
    </row>
    <row r="77" customFormat="false" ht="15" hidden="false" customHeight="false" outlineLevel="0" collapsed="false">
      <c r="B77" s="3" t="s">
        <v>216</v>
      </c>
      <c r="D77" s="24" t="n">
        <f aca="false">D70+D75</f>
        <v>0</v>
      </c>
      <c r="E77" s="24" t="n">
        <f aca="false">E70+E75</f>
        <v>0</v>
      </c>
      <c r="F77" s="24" t="n">
        <f aca="false">F70+F75</f>
        <v>0</v>
      </c>
      <c r="G77" s="24" t="n">
        <f aca="false">G70+G75</f>
        <v>0</v>
      </c>
      <c r="H77" s="24" t="n">
        <f aca="false">H70+H75</f>
        <v>0</v>
      </c>
      <c r="I77" s="24" t="n">
        <f aca="false">I70+I75</f>
        <v>0</v>
      </c>
      <c r="J77" s="24" t="n">
        <f aca="false">J70+J75</f>
        <v>0</v>
      </c>
      <c r="K77" s="24" t="n">
        <f aca="false">K70+K75</f>
        <v>0</v>
      </c>
      <c r="L77" s="24" t="n">
        <f aca="false">L70+L75</f>
        <v>0</v>
      </c>
      <c r="M77" s="24" t="n">
        <f aca="false">M70+M75</f>
        <v>0</v>
      </c>
      <c r="N77" s="24" t="n">
        <f aca="false">N70+N75</f>
        <v>0</v>
      </c>
      <c r="O77" s="24" t="n">
        <f aca="false">O70+O75</f>
        <v>0</v>
      </c>
      <c r="P77" s="24" t="n">
        <f aca="false">P70+P75</f>
        <v>0</v>
      </c>
      <c r="Q77" s="24" t="n">
        <f aca="false">Q70+Q75</f>
        <v>0</v>
      </c>
      <c r="R77" s="24" t="n">
        <f aca="false">R70+R75</f>
        <v>0</v>
      </c>
      <c r="S77" s="24" t="n">
        <f aca="false">S70+S75</f>
        <v>0</v>
      </c>
      <c r="T77" s="24" t="n">
        <f aca="false">T70+T75</f>
        <v>0</v>
      </c>
      <c r="U77" s="24" t="n">
        <f aca="false">U70+U75</f>
        <v>0</v>
      </c>
      <c r="V77" s="24" t="n">
        <f aca="false">V70+V75</f>
        <v>0</v>
      </c>
      <c r="W77" s="24" t="n">
        <f aca="false">W70+W75</f>
        <v>0</v>
      </c>
      <c r="X77" s="24" t="n">
        <f aca="false">X70+X75</f>
        <v>0</v>
      </c>
      <c r="Y77" s="24" t="n">
        <f aca="false">Y70+Y75</f>
        <v>0</v>
      </c>
      <c r="Z77" s="24" t="n">
        <f aca="false">Z70+Z75</f>
        <v>0</v>
      </c>
      <c r="AA77" s="24" t="n">
        <f aca="false">AA70+AA75</f>
        <v>0</v>
      </c>
      <c r="AB77" s="24" t="n">
        <f aca="false">AB70+AB75</f>
        <v>0</v>
      </c>
    </row>
    <row r="78" customFormat="false" ht="15" hidden="false" customHeight="false" outlineLevel="0" collapsed="false">
      <c r="B78" s="14" t="s">
        <v>217</v>
      </c>
      <c r="C78" s="14" t="s">
        <v>39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customFormat="false" ht="15" hidden="false" customHeight="false" outlineLevel="0" collapsed="false">
      <c r="B79" s="3" t="s">
        <v>218</v>
      </c>
      <c r="D79" s="23" t="n">
        <f aca="false">D77+D78</f>
        <v>0</v>
      </c>
      <c r="E79" s="23" t="n">
        <f aca="false">E77+E78</f>
        <v>0</v>
      </c>
      <c r="F79" s="23" t="n">
        <f aca="false">F77+F78</f>
        <v>0</v>
      </c>
      <c r="G79" s="23" t="n">
        <f aca="false">G77+G78</f>
        <v>0</v>
      </c>
      <c r="H79" s="23" t="n">
        <f aca="false">H77+H78</f>
        <v>0</v>
      </c>
      <c r="I79" s="23" t="n">
        <f aca="false">I77+I78</f>
        <v>0</v>
      </c>
      <c r="J79" s="23" t="n">
        <f aca="false">J77+J78</f>
        <v>0</v>
      </c>
      <c r="K79" s="23" t="n">
        <f aca="false">K77+K78</f>
        <v>0</v>
      </c>
      <c r="L79" s="23" t="n">
        <f aca="false">L77+L78</f>
        <v>0</v>
      </c>
      <c r="M79" s="23" t="n">
        <f aca="false">M77+M78</f>
        <v>0</v>
      </c>
      <c r="N79" s="23" t="n">
        <f aca="false">N77+N78</f>
        <v>0</v>
      </c>
      <c r="O79" s="23" t="n">
        <f aca="false">O77+O78</f>
        <v>0</v>
      </c>
      <c r="P79" s="23" t="n">
        <f aca="false">P77+P78</f>
        <v>0</v>
      </c>
      <c r="Q79" s="23" t="n">
        <f aca="false">Q77+Q78</f>
        <v>0</v>
      </c>
      <c r="R79" s="23" t="n">
        <f aca="false">R77+R78</f>
        <v>0</v>
      </c>
      <c r="S79" s="23" t="n">
        <f aca="false">S77+S78</f>
        <v>0</v>
      </c>
      <c r="T79" s="23" t="n">
        <f aca="false">T77+T78</f>
        <v>0</v>
      </c>
      <c r="U79" s="23" t="n">
        <f aca="false">U77+U78</f>
        <v>0</v>
      </c>
      <c r="V79" s="23" t="n">
        <f aca="false">V77+V78</f>
        <v>0</v>
      </c>
      <c r="W79" s="23" t="n">
        <f aca="false">W77+W78</f>
        <v>0</v>
      </c>
      <c r="X79" s="23" t="n">
        <f aca="false">X77+X78</f>
        <v>0</v>
      </c>
      <c r="Y79" s="23" t="n">
        <f aca="false">Y77+Y78</f>
        <v>0</v>
      </c>
      <c r="Z79" s="23" t="n">
        <f aca="false">Z77+Z78</f>
        <v>0</v>
      </c>
      <c r="AA79" s="23" t="n">
        <f aca="false">AA77+AA78</f>
        <v>0</v>
      </c>
      <c r="AB79" s="23" t="n">
        <f aca="false">AB77+AB78</f>
        <v>0</v>
      </c>
    </row>
    <row r="80" customFormat="false" ht="15" hidden="false" customHeight="false" outlineLevel="0" collapsed="false">
      <c r="B80" s="14" t="s">
        <v>219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customFormat="false" ht="15" hidden="false" customHeight="false" outlineLevel="0" collapsed="false">
      <c r="B81" s="3" t="s">
        <v>220</v>
      </c>
      <c r="D81" s="22" t="n">
        <f aca="false">D79+D80</f>
        <v>0</v>
      </c>
      <c r="E81" s="22" t="n">
        <f aca="false">E79+E80</f>
        <v>0</v>
      </c>
      <c r="F81" s="22" t="n">
        <f aca="false">F79+F80</f>
        <v>0</v>
      </c>
      <c r="G81" s="22" t="n">
        <f aca="false">G79+G80</f>
        <v>0</v>
      </c>
      <c r="H81" s="22" t="n">
        <f aca="false">H79+H80</f>
        <v>0</v>
      </c>
      <c r="I81" s="22" t="n">
        <f aca="false">I79+I80</f>
        <v>0</v>
      </c>
      <c r="J81" s="22" t="n">
        <f aca="false">J79+J80</f>
        <v>0</v>
      </c>
      <c r="K81" s="22" t="n">
        <f aca="false">K79+K80</f>
        <v>0</v>
      </c>
      <c r="L81" s="22" t="n">
        <f aca="false">L79+L80</f>
        <v>0</v>
      </c>
      <c r="M81" s="22" t="n">
        <f aca="false">M79+M80</f>
        <v>0</v>
      </c>
      <c r="N81" s="22" t="n">
        <f aca="false">N79+N80</f>
        <v>0</v>
      </c>
      <c r="O81" s="22" t="n">
        <f aca="false">O79+O80</f>
        <v>0</v>
      </c>
      <c r="P81" s="22" t="n">
        <f aca="false">P79+P80</f>
        <v>0</v>
      </c>
      <c r="Q81" s="22" t="n">
        <f aca="false">Q79+Q80</f>
        <v>0</v>
      </c>
      <c r="R81" s="22" t="n">
        <f aca="false">R79+R80</f>
        <v>0</v>
      </c>
      <c r="S81" s="22" t="n">
        <f aca="false">S79+S80</f>
        <v>0</v>
      </c>
      <c r="T81" s="22" t="n">
        <f aca="false">T79+T80</f>
        <v>0</v>
      </c>
      <c r="U81" s="22" t="n">
        <f aca="false">U79+U80</f>
        <v>0</v>
      </c>
      <c r="V81" s="22" t="n">
        <f aca="false">V79+V80</f>
        <v>0</v>
      </c>
      <c r="W81" s="22" t="n">
        <f aca="false">W79+W80</f>
        <v>0</v>
      </c>
      <c r="X81" s="22" t="n">
        <f aca="false">X79+X80</f>
        <v>0</v>
      </c>
      <c r="Y81" s="22" t="n">
        <f aca="false">Y79+Y80</f>
        <v>0</v>
      </c>
      <c r="Z81" s="22" t="n">
        <f aca="false">Z79+Z80</f>
        <v>0</v>
      </c>
      <c r="AA81" s="22" t="n">
        <f aca="false">AA79+AA80</f>
        <v>0</v>
      </c>
      <c r="AB81" s="22" t="n">
        <f aca="false">AB79+AB80</f>
        <v>0</v>
      </c>
    </row>
    <row r="84" customFormat="false" ht="15" hidden="false" customHeight="false" outlineLevel="0" collapsed="false">
      <c r="A84" s="13" t="s">
        <v>221</v>
      </c>
    </row>
    <row r="85" customFormat="false" ht="15" hidden="false" customHeight="false" outlineLevel="0" collapsed="false">
      <c r="B85" s="3" t="s">
        <v>222</v>
      </c>
      <c r="C85" s="9" t="s">
        <v>223</v>
      </c>
    </row>
    <row r="86" customFormat="false" ht="15" hidden="false" customHeight="false" outlineLevel="0" collapsed="false">
      <c r="B86" s="3" t="s">
        <v>224</v>
      </c>
    </row>
    <row r="87" customFormat="false" ht="15" hidden="false" customHeight="false" outlineLevel="0" collapsed="false">
      <c r="B87" s="14" t="s">
        <v>61</v>
      </c>
      <c r="C87" s="17" t="n">
        <v>10</v>
      </c>
      <c r="D87" s="21" t="n">
        <v>1000000</v>
      </c>
    </row>
    <row r="88" customFormat="false" ht="15" hidden="false" customHeight="false" outlineLevel="0" collapsed="false">
      <c r="B88" s="14" t="s">
        <v>63</v>
      </c>
      <c r="C88" s="17" t="n">
        <v>5</v>
      </c>
      <c r="D88" s="21" t="n">
        <v>1500000</v>
      </c>
    </row>
    <row r="89" customFormat="false" ht="15" hidden="false" customHeight="false" outlineLevel="0" collapsed="false">
      <c r="B89" s="14" t="s">
        <v>65</v>
      </c>
      <c r="C89" s="17" t="n">
        <v>10</v>
      </c>
      <c r="D89" s="21" t="n">
        <v>2000000</v>
      </c>
    </row>
    <row r="90" customFormat="false" ht="15" hidden="false" customHeight="false" outlineLevel="0" collapsed="false">
      <c r="B90" s="14" t="s">
        <v>67</v>
      </c>
      <c r="C90" s="17" t="n">
        <v>3</v>
      </c>
      <c r="D90" s="21" t="n">
        <v>800000</v>
      </c>
    </row>
    <row r="91" customFormat="false" ht="15" hidden="false" customHeight="false" outlineLevel="0" collapsed="false">
      <c r="B91" s="14" t="s">
        <v>69</v>
      </c>
      <c r="C91" s="17" t="n">
        <v>5</v>
      </c>
      <c r="D91" s="21" t="n">
        <v>1200000</v>
      </c>
    </row>
    <row r="93" customFormat="false" ht="15" hidden="false" customHeight="false" outlineLevel="0" collapsed="false">
      <c r="B93" s="3" t="s">
        <v>82</v>
      </c>
    </row>
    <row r="94" customFormat="false" ht="15" hidden="false" customHeight="false" outlineLevel="0" collapsed="false">
      <c r="B94" s="14" t="s">
        <v>48</v>
      </c>
      <c r="C94" s="14" t="s">
        <v>39</v>
      </c>
      <c r="D94" s="21" t="n">
        <v>1000000</v>
      </c>
    </row>
    <row r="95" customFormat="false" ht="15" hidden="false" customHeight="false" outlineLevel="0" collapsed="false">
      <c r="B95" s="14" t="s">
        <v>51</v>
      </c>
      <c r="C95" s="14" t="s">
        <v>39</v>
      </c>
    </row>
    <row r="96" customFormat="false" ht="15" hidden="false" customHeight="false" outlineLevel="0" collapsed="false">
      <c r="B96" s="14" t="s">
        <v>53</v>
      </c>
      <c r="C96" s="14" t="s">
        <v>39</v>
      </c>
    </row>
    <row r="97" customFormat="false" ht="15" hidden="false" customHeight="false" outlineLevel="0" collapsed="false">
      <c r="B97" s="14" t="s">
        <v>55</v>
      </c>
      <c r="C97" s="14" t="s">
        <v>39</v>
      </c>
    </row>
    <row r="98" customFormat="false" ht="15" hidden="false" customHeight="false" outlineLevel="0" collapsed="false">
      <c r="B98" s="14" t="s">
        <v>57</v>
      </c>
      <c r="C98" s="14" t="s">
        <v>39</v>
      </c>
    </row>
    <row r="100" customFormat="false" ht="15" hidden="false" customHeight="false" outlineLevel="0" collapsed="false">
      <c r="B100" s="3" t="s">
        <v>225</v>
      </c>
    </row>
    <row r="101" customFormat="false" ht="15" hidden="false" customHeight="false" outlineLevel="0" collapsed="false">
      <c r="B101" s="14" t="s">
        <v>226</v>
      </c>
      <c r="C101" s="14" t="s">
        <v>39</v>
      </c>
    </row>
    <row r="102" customFormat="false" ht="15" hidden="false" customHeight="false" outlineLevel="0" collapsed="false">
      <c r="B102" s="14" t="s">
        <v>227</v>
      </c>
      <c r="C102" s="14" t="s">
        <v>39</v>
      </c>
    </row>
    <row r="103" customFormat="false" ht="15" hidden="false" customHeight="false" outlineLevel="0" collapsed="false">
      <c r="B103" s="14" t="s">
        <v>228</v>
      </c>
      <c r="C103" s="14" t="s">
        <v>39</v>
      </c>
      <c r="D103" s="21" t="n">
        <v>40000</v>
      </c>
    </row>
    <row r="104" customFormat="false" ht="15" hidden="false" customHeight="false" outlineLevel="0" collapsed="false">
      <c r="B104" s="14" t="s">
        <v>229</v>
      </c>
      <c r="C104" s="14" t="s">
        <v>39</v>
      </c>
    </row>
    <row r="105" customFormat="false" ht="15" hidden="false" customHeight="false" outlineLevel="0" collapsed="false">
      <c r="B105" s="3" t="s">
        <v>230</v>
      </c>
      <c r="D105" s="22" t="n">
        <f aca="false">SUM(D87:D91)+SUM(D94:D98)+SUM(D101:D104)</f>
        <v>7540000</v>
      </c>
      <c r="E105" s="22" t="n">
        <f aca="false">SUM(E87:E91)+SUM(E94:E98)+SUM(E101:E104)</f>
        <v>0</v>
      </c>
      <c r="F105" s="22" t="n">
        <f aca="false">SUM(F87:F91)+SUM(F94:F98)+SUM(F101:F104)</f>
        <v>0</v>
      </c>
      <c r="G105" s="22" t="n">
        <f aca="false">SUM(G87:G91)+SUM(G94:G98)+SUM(G101:G104)</f>
        <v>0</v>
      </c>
      <c r="H105" s="22" t="n">
        <f aca="false">SUM(H87:H91)+SUM(H94:H98)+SUM(H101:H104)</f>
        <v>0</v>
      </c>
      <c r="I105" s="22" t="n">
        <f aca="false">SUM(I87:I91)+SUM(I94:I98)+SUM(I101:I104)</f>
        <v>0</v>
      </c>
      <c r="J105" s="22" t="n">
        <f aca="false">SUM(J87:J91)+SUM(J94:J98)+SUM(J101:J104)</f>
        <v>0</v>
      </c>
      <c r="K105" s="22" t="n">
        <f aca="false">SUM(K87:K91)+SUM(K94:K98)+SUM(K101:K104)</f>
        <v>0</v>
      </c>
      <c r="L105" s="22" t="n">
        <f aca="false">SUM(L87:L91)+SUM(L94:L98)+SUM(L101:L104)</f>
        <v>0</v>
      </c>
      <c r="M105" s="22" t="n">
        <f aca="false">SUM(M87:M91)+SUM(M94:M98)+SUM(M101:M104)</f>
        <v>0</v>
      </c>
      <c r="N105" s="22" t="n">
        <f aca="false">SUM(N87:N91)+SUM(N94:N98)+SUM(N101:N104)</f>
        <v>0</v>
      </c>
      <c r="O105" s="22" t="n">
        <f aca="false">SUM(O87:O91)+SUM(O94:O98)+SUM(O101:O104)</f>
        <v>0</v>
      </c>
      <c r="P105" s="22" t="n">
        <f aca="false">SUM(P87:P91)+SUM(P94:P98)+SUM(P101:P104)</f>
        <v>0</v>
      </c>
      <c r="Q105" s="22" t="n">
        <f aca="false">SUM(Q87:Q91)+SUM(Q94:Q98)+SUM(Q101:Q104)</f>
        <v>0</v>
      </c>
      <c r="R105" s="22" t="n">
        <f aca="false">SUM(R87:R91)+SUM(R94:R98)+SUM(R101:R104)</f>
        <v>0</v>
      </c>
      <c r="S105" s="22" t="n">
        <f aca="false">SUM(S87:S91)+SUM(S94:S98)+SUM(S101:S104)</f>
        <v>0</v>
      </c>
      <c r="T105" s="22" t="n">
        <f aca="false">SUM(T87:T91)+SUM(T94:T98)+SUM(T101:T104)</f>
        <v>0</v>
      </c>
      <c r="U105" s="22" t="n">
        <f aca="false">SUM(U87:U91)+SUM(U94:U98)+SUM(U101:U104)</f>
        <v>0</v>
      </c>
      <c r="V105" s="22" t="n">
        <f aca="false">SUM(V87:V91)+SUM(V94:V98)+SUM(V101:V104)</f>
        <v>0</v>
      </c>
      <c r="W105" s="22" t="n">
        <f aca="false">SUM(W87:W91)+SUM(W94:W98)+SUM(W101:W104)</f>
        <v>0</v>
      </c>
      <c r="X105" s="22" t="n">
        <f aca="false">SUM(X87:X91)+SUM(X94:X98)+SUM(X101:X104)</f>
        <v>0</v>
      </c>
      <c r="Y105" s="22" t="n">
        <f aca="false">SUM(Y87:Y91)+SUM(Y94:Y98)+SUM(Y101:Y104)</f>
        <v>0</v>
      </c>
      <c r="Z105" s="22" t="n">
        <f aca="false">SUM(Z87:Z91)+SUM(Z94:Z98)+SUM(Z101:Z104)</f>
        <v>0</v>
      </c>
      <c r="AA105" s="22" t="n">
        <f aca="false">SUM(AA87:AA91)+SUM(AA94:AA98)+SUM(AA101:AA104)</f>
        <v>0</v>
      </c>
      <c r="AB105" s="22" t="n">
        <f aca="false">SUM(AB87:AB91)+SUM(AB94:AB98)+SUM(AB101:AB104)</f>
        <v>0</v>
      </c>
    </row>
    <row r="107" customFormat="false" ht="15" hidden="false" customHeight="false" outlineLevel="0" collapsed="false">
      <c r="B107" s="3" t="s">
        <v>231</v>
      </c>
    </row>
    <row r="108" customFormat="false" ht="15" hidden="false" customHeight="false" outlineLevel="0" collapsed="false">
      <c r="B108" s="3" t="s">
        <v>232</v>
      </c>
    </row>
    <row r="109" customFormat="false" ht="15" hidden="false" customHeight="false" outlineLevel="0" collapsed="false">
      <c r="B109" s="14" t="s">
        <v>181</v>
      </c>
      <c r="C109" s="14" t="s">
        <v>39</v>
      </c>
      <c r="D109" s="21" t="n">
        <v>-50000</v>
      </c>
    </row>
    <row r="110" customFormat="false" ht="15" hidden="false" customHeight="false" outlineLevel="0" collapsed="false">
      <c r="B110" s="14" t="s">
        <v>183</v>
      </c>
      <c r="C110" s="14" t="s">
        <v>39</v>
      </c>
    </row>
    <row r="111" customFormat="false" ht="15" hidden="false" customHeight="false" outlineLevel="0" collapsed="false">
      <c r="B111" s="14" t="s">
        <v>185</v>
      </c>
      <c r="C111" s="14" t="s">
        <v>39</v>
      </c>
    </row>
    <row r="112" customFormat="false" ht="15" hidden="false" customHeight="false" outlineLevel="0" collapsed="false">
      <c r="B112" s="14" t="s">
        <v>187</v>
      </c>
      <c r="C112" s="14" t="s">
        <v>39</v>
      </c>
    </row>
    <row r="113" customFormat="false" ht="15" hidden="false" customHeight="false" outlineLevel="0" collapsed="false">
      <c r="B113" s="14" t="s">
        <v>189</v>
      </c>
      <c r="C113" s="14" t="s">
        <v>39</v>
      </c>
    </row>
    <row r="114" customFormat="false" ht="15" hidden="false" customHeight="false" outlineLevel="0" collapsed="false">
      <c r="B114" s="14" t="s">
        <v>233</v>
      </c>
      <c r="C114" s="14" t="s">
        <v>39</v>
      </c>
      <c r="D114" s="21" t="n">
        <v>-200000</v>
      </c>
    </row>
    <row r="115" customFormat="false" ht="15" hidden="false" customHeight="false" outlineLevel="0" collapsed="false">
      <c r="B115" s="14" t="s">
        <v>234</v>
      </c>
      <c r="C115" s="14" t="s">
        <v>39</v>
      </c>
      <c r="D115" s="21" t="n">
        <v>-90000</v>
      </c>
    </row>
    <row r="116" customFormat="false" ht="15" hidden="false" customHeight="false" outlineLevel="0" collapsed="false">
      <c r="B116" s="14" t="s">
        <v>235</v>
      </c>
      <c r="C116" s="14" t="s">
        <v>39</v>
      </c>
      <c r="D116" s="21" t="n">
        <v>-500000</v>
      </c>
    </row>
    <row r="117" customFormat="false" ht="15" hidden="false" customHeight="false" outlineLevel="0" collapsed="false">
      <c r="B117" s="14" t="s">
        <v>236</v>
      </c>
      <c r="C117" s="14" t="s">
        <v>39</v>
      </c>
      <c r="D117" s="21" t="n">
        <v>-100000</v>
      </c>
    </row>
    <row r="118" customFormat="false" ht="15" hidden="false" customHeight="false" outlineLevel="0" collapsed="false">
      <c r="B118" s="14" t="s">
        <v>237</v>
      </c>
      <c r="C118" s="14" t="s">
        <v>39</v>
      </c>
    </row>
    <row r="119" customFormat="false" ht="15" hidden="false" customHeight="false" outlineLevel="0" collapsed="false">
      <c r="B119" s="3" t="s">
        <v>238</v>
      </c>
      <c r="D119" s="23" t="n">
        <f aca="false">SUM(D109:D113)+SUM(D114:D118)</f>
        <v>-940000</v>
      </c>
      <c r="E119" s="23" t="n">
        <f aca="false">SUM(E109:E113)+SUM(E114:E118)</f>
        <v>0</v>
      </c>
      <c r="F119" s="23" t="n">
        <f aca="false">SUM(F109:F113)+SUM(F114:F118)</f>
        <v>0</v>
      </c>
      <c r="G119" s="23" t="n">
        <f aca="false">SUM(G109:G113)+SUM(G114:G118)</f>
        <v>0</v>
      </c>
      <c r="H119" s="23" t="n">
        <f aca="false">SUM(H109:H113)+SUM(H114:H118)</f>
        <v>0</v>
      </c>
      <c r="I119" s="23" t="n">
        <f aca="false">SUM(I109:I113)+SUM(I114:I118)</f>
        <v>0</v>
      </c>
      <c r="J119" s="23" t="n">
        <f aca="false">SUM(J109:J113)+SUM(J114:J118)</f>
        <v>0</v>
      </c>
      <c r="K119" s="23" t="n">
        <f aca="false">SUM(K109:K113)+SUM(K114:K118)</f>
        <v>0</v>
      </c>
      <c r="L119" s="23" t="n">
        <f aca="false">SUM(L109:L113)+SUM(L114:L118)</f>
        <v>0</v>
      </c>
      <c r="M119" s="23" t="n">
        <f aca="false">SUM(M109:M113)+SUM(M114:M118)</f>
        <v>0</v>
      </c>
      <c r="N119" s="23" t="n">
        <f aca="false">SUM(N109:N113)+SUM(N114:N118)</f>
        <v>0</v>
      </c>
      <c r="O119" s="23" t="n">
        <f aca="false">SUM(O109:O113)+SUM(O114:O118)</f>
        <v>0</v>
      </c>
      <c r="P119" s="23" t="n">
        <f aca="false">SUM(P109:P113)+SUM(P114:P118)</f>
        <v>0</v>
      </c>
      <c r="Q119" s="23" t="n">
        <f aca="false">SUM(Q109:Q113)+SUM(Q114:Q118)</f>
        <v>0</v>
      </c>
      <c r="R119" s="23" t="n">
        <f aca="false">SUM(R109:R113)+SUM(R114:R118)</f>
        <v>0</v>
      </c>
      <c r="S119" s="23" t="n">
        <f aca="false">SUM(S109:S113)+SUM(S114:S118)</f>
        <v>0</v>
      </c>
      <c r="T119" s="23" t="n">
        <f aca="false">SUM(T109:T113)+SUM(T114:T118)</f>
        <v>0</v>
      </c>
      <c r="U119" s="23" t="n">
        <f aca="false">SUM(U109:U113)+SUM(U114:U118)</f>
        <v>0</v>
      </c>
      <c r="V119" s="23" t="n">
        <f aca="false">SUM(V109:V113)+SUM(V114:V118)</f>
        <v>0</v>
      </c>
      <c r="W119" s="23" t="n">
        <f aca="false">SUM(W109:W113)+SUM(W114:W118)</f>
        <v>0</v>
      </c>
      <c r="X119" s="23" t="n">
        <f aca="false">SUM(X109:X113)+SUM(X114:X118)</f>
        <v>0</v>
      </c>
      <c r="Y119" s="23" t="n">
        <f aca="false">SUM(Y109:Y113)+SUM(Y114:Y118)</f>
        <v>0</v>
      </c>
      <c r="Z119" s="23" t="n">
        <f aca="false">SUM(Z109:Z113)+SUM(Z114:Z118)</f>
        <v>0</v>
      </c>
      <c r="AA119" s="23" t="n">
        <f aca="false">SUM(AA109:AA113)+SUM(AA114:AA118)</f>
        <v>0</v>
      </c>
      <c r="AB119" s="23" t="n">
        <f aca="false">SUM(AB109:AB113)+SUM(AB114:AB118)</f>
        <v>0</v>
      </c>
    </row>
    <row r="121" customFormat="false" ht="15" hidden="false" customHeight="false" outlineLevel="0" collapsed="false">
      <c r="B121" s="3" t="s">
        <v>239</v>
      </c>
    </row>
    <row r="122" customFormat="false" ht="15" hidden="false" customHeight="false" outlineLevel="0" collapsed="false">
      <c r="B122" s="14" t="s">
        <v>240</v>
      </c>
      <c r="D122" s="21" t="n">
        <v>-6600000</v>
      </c>
    </row>
    <row r="123" customFormat="false" ht="15" hidden="false" customHeight="false" outlineLevel="0" collapsed="false">
      <c r="B123" s="14" t="s">
        <v>241</v>
      </c>
    </row>
    <row r="124" customFormat="false" ht="15" hidden="false" customHeight="false" outlineLevel="0" collapsed="false">
      <c r="B124" s="3" t="s">
        <v>242</v>
      </c>
      <c r="D124" s="23" t="n">
        <f aca="false">D122+D123</f>
        <v>-6600000</v>
      </c>
      <c r="E124" s="23" t="n">
        <f aca="false">E122+E123</f>
        <v>0</v>
      </c>
      <c r="F124" s="23" t="n">
        <f aca="false">F122+F123</f>
        <v>0</v>
      </c>
      <c r="G124" s="23" t="n">
        <f aca="false">G122+G123</f>
        <v>0</v>
      </c>
      <c r="H124" s="23" t="n">
        <f aca="false">H122+H123</f>
        <v>0</v>
      </c>
      <c r="I124" s="23" t="n">
        <f aca="false">I122+I123</f>
        <v>0</v>
      </c>
      <c r="J124" s="23" t="n">
        <f aca="false">J122+J123</f>
        <v>0</v>
      </c>
      <c r="K124" s="23" t="n">
        <f aca="false">K122+K123</f>
        <v>0</v>
      </c>
      <c r="L124" s="23" t="n">
        <f aca="false">L122+L123</f>
        <v>0</v>
      </c>
      <c r="M124" s="23" t="n">
        <f aca="false">M122+M123</f>
        <v>0</v>
      </c>
      <c r="N124" s="23" t="n">
        <f aca="false">N122+N123</f>
        <v>0</v>
      </c>
      <c r="O124" s="23" t="n">
        <f aca="false">O122+O123</f>
        <v>0</v>
      </c>
      <c r="P124" s="23" t="n">
        <f aca="false">P122+P123</f>
        <v>0</v>
      </c>
      <c r="Q124" s="23" t="n">
        <f aca="false">Q122+Q123</f>
        <v>0</v>
      </c>
      <c r="R124" s="23" t="n">
        <f aca="false">R122+R123</f>
        <v>0</v>
      </c>
      <c r="S124" s="23" t="n">
        <f aca="false">S122+S123</f>
        <v>0</v>
      </c>
      <c r="T124" s="23" t="n">
        <f aca="false">T122+T123</f>
        <v>0</v>
      </c>
      <c r="U124" s="23" t="n">
        <f aca="false">U122+U123</f>
        <v>0</v>
      </c>
      <c r="V124" s="23" t="n">
        <f aca="false">V122+V123</f>
        <v>0</v>
      </c>
      <c r="W124" s="23" t="n">
        <f aca="false">W122+W123</f>
        <v>0</v>
      </c>
      <c r="X124" s="23" t="n">
        <f aca="false">X122+X123</f>
        <v>0</v>
      </c>
      <c r="Y124" s="23" t="n">
        <f aca="false">Y122+Y123</f>
        <v>0</v>
      </c>
      <c r="Z124" s="23" t="n">
        <f aca="false">Z122+Z123</f>
        <v>0</v>
      </c>
      <c r="AA124" s="23" t="n">
        <f aca="false">AA122+AA123</f>
        <v>0</v>
      </c>
      <c r="AB124" s="23" t="n">
        <f aca="false">AB122+AB123</f>
        <v>0</v>
      </c>
    </row>
    <row r="125" customFormat="false" ht="15" hidden="false" customHeight="false" outlineLevel="0" collapsed="false">
      <c r="B125" s="3" t="s">
        <v>243</v>
      </c>
      <c r="D125" s="22" t="n">
        <f aca="false">D119+D124</f>
        <v>-7540000</v>
      </c>
      <c r="E125" s="22" t="n">
        <f aca="false">E119+E124</f>
        <v>0</v>
      </c>
      <c r="F125" s="22" t="n">
        <f aca="false">F119+F124</f>
        <v>0</v>
      </c>
      <c r="G125" s="22" t="n">
        <f aca="false">G119+G124</f>
        <v>0</v>
      </c>
      <c r="H125" s="22" t="n">
        <f aca="false">H119+H124</f>
        <v>0</v>
      </c>
      <c r="I125" s="22" t="n">
        <f aca="false">I119+I124</f>
        <v>0</v>
      </c>
      <c r="J125" s="22" t="n">
        <f aca="false">J119+J124</f>
        <v>0</v>
      </c>
      <c r="K125" s="22" t="n">
        <f aca="false">K119+K124</f>
        <v>0</v>
      </c>
      <c r="L125" s="22" t="n">
        <f aca="false">L119+L124</f>
        <v>0</v>
      </c>
      <c r="M125" s="22" t="n">
        <f aca="false">M119+M124</f>
        <v>0</v>
      </c>
      <c r="N125" s="22" t="n">
        <f aca="false">N119+N124</f>
        <v>0</v>
      </c>
      <c r="O125" s="22" t="n">
        <f aca="false">O119+O124</f>
        <v>0</v>
      </c>
      <c r="P125" s="22" t="n">
        <f aca="false">P119+P124</f>
        <v>0</v>
      </c>
      <c r="Q125" s="22" t="n">
        <f aca="false">Q119+Q124</f>
        <v>0</v>
      </c>
      <c r="R125" s="22" t="n">
        <f aca="false">R119+R124</f>
        <v>0</v>
      </c>
      <c r="S125" s="22" t="n">
        <f aca="false">S119+S124</f>
        <v>0</v>
      </c>
      <c r="T125" s="22" t="n">
        <f aca="false">T119+T124</f>
        <v>0</v>
      </c>
      <c r="U125" s="22" t="n">
        <f aca="false">U119+U124</f>
        <v>0</v>
      </c>
      <c r="V125" s="22" t="n">
        <f aca="false">V119+V124</f>
        <v>0</v>
      </c>
      <c r="W125" s="22" t="n">
        <f aca="false">W119+W124</f>
        <v>0</v>
      </c>
      <c r="X125" s="22" t="n">
        <f aca="false">X119+X124</f>
        <v>0</v>
      </c>
      <c r="Y125" s="22" t="n">
        <f aca="false">Y119+Y124</f>
        <v>0</v>
      </c>
      <c r="Z125" s="22" t="n">
        <f aca="false">Z119+Z124</f>
        <v>0</v>
      </c>
      <c r="AA125" s="22" t="n">
        <f aca="false">AA119+AA124</f>
        <v>0</v>
      </c>
      <c r="AB125" s="22" t="n">
        <f aca="false">AB119+AB124</f>
        <v>0</v>
      </c>
    </row>
    <row r="127" customFormat="false" ht="15" hidden="false" customHeight="false" outlineLevel="0" collapsed="false">
      <c r="B127" s="3" t="s">
        <v>244</v>
      </c>
      <c r="D127" s="12" t="str">
        <f aca="false">IF(ABS(D105+D125)&lt;1,"OK","ERROR")</f>
        <v>OK</v>
      </c>
      <c r="E127" s="12" t="str">
        <f aca="false">IF(ABS(E105+E125)&lt;1,"OK","ERROR")</f>
        <v>OK</v>
      </c>
      <c r="F127" s="12" t="str">
        <f aca="false">IF(ABS(F105+F125)&lt;1,"OK","ERROR")</f>
        <v>OK</v>
      </c>
      <c r="G127" s="12" t="str">
        <f aca="false">IF(ABS(G105+G125)&lt;1,"OK","ERROR")</f>
        <v>OK</v>
      </c>
      <c r="H127" s="12" t="str">
        <f aca="false">IF(ABS(H105+H125)&lt;1,"OK","ERROR")</f>
        <v>OK</v>
      </c>
      <c r="I127" s="12" t="str">
        <f aca="false">IF(ABS(I105+I125)&lt;1,"OK","ERROR")</f>
        <v>OK</v>
      </c>
      <c r="J127" s="12" t="str">
        <f aca="false">IF(ABS(J105+J125)&lt;1,"OK","ERROR")</f>
        <v>OK</v>
      </c>
      <c r="K127" s="12" t="str">
        <f aca="false">IF(ABS(K105+K125)&lt;1,"OK","ERROR")</f>
        <v>OK</v>
      </c>
      <c r="L127" s="12" t="str">
        <f aca="false">IF(ABS(L105+L125)&lt;1,"OK","ERROR")</f>
        <v>OK</v>
      </c>
      <c r="M127" s="12" t="str">
        <f aca="false">IF(ABS(M105+M125)&lt;1,"OK","ERROR")</f>
        <v>OK</v>
      </c>
      <c r="N127" s="12" t="str">
        <f aca="false">IF(ABS(N105+N125)&lt;1,"OK","ERROR")</f>
        <v>OK</v>
      </c>
      <c r="O127" s="12" t="str">
        <f aca="false">IF(ABS(O105+O125)&lt;1,"OK","ERROR")</f>
        <v>OK</v>
      </c>
      <c r="P127" s="12" t="str">
        <f aca="false">IF(ABS(P105+P125)&lt;1,"OK","ERROR")</f>
        <v>OK</v>
      </c>
      <c r="Q127" s="12" t="str">
        <f aca="false">IF(ABS(Q105+Q125)&lt;1,"OK","ERROR")</f>
        <v>OK</v>
      </c>
      <c r="R127" s="12" t="str">
        <f aca="false">IF(ABS(R105+R125)&lt;1,"OK","ERROR")</f>
        <v>OK</v>
      </c>
      <c r="S127" s="12" t="str">
        <f aca="false">IF(ABS(S105+S125)&lt;1,"OK","ERROR")</f>
        <v>OK</v>
      </c>
      <c r="T127" s="12" t="str">
        <f aca="false">IF(ABS(T105+T125)&lt;1,"OK","ERROR")</f>
        <v>OK</v>
      </c>
      <c r="U127" s="12" t="str">
        <f aca="false">IF(ABS(U105+U125)&lt;1,"OK","ERROR")</f>
        <v>OK</v>
      </c>
      <c r="V127" s="12" t="str">
        <f aca="false">IF(ABS(V105+V125)&lt;1,"OK","ERROR")</f>
        <v>OK</v>
      </c>
      <c r="W127" s="12" t="str">
        <f aca="false">IF(ABS(W105+W125)&lt;1,"OK","ERROR")</f>
        <v>OK</v>
      </c>
      <c r="X127" s="12" t="str">
        <f aca="false">IF(ABS(X105+X125)&lt;1,"OK","ERROR")</f>
        <v>OK</v>
      </c>
      <c r="Y127" s="12" t="str">
        <f aca="false">IF(ABS(Y105+Y125)&lt;1,"OK","ERROR")</f>
        <v>OK</v>
      </c>
      <c r="Z127" s="12" t="str">
        <f aca="false">IF(ABS(Z105+Z125)&lt;1,"OK","ERROR")</f>
        <v>OK</v>
      </c>
      <c r="AA127" s="12" t="str">
        <f aca="false">IF(ABS(AA105+AA125)&lt;1,"OK","ERROR")</f>
        <v>OK</v>
      </c>
      <c r="AB127" s="12" t="str">
        <f aca="false">IF(ABS(AB105+AB125)&lt;1,"OK","ERROR")</f>
        <v>OK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D3E"/>
    <pageSetUpPr fitToPage="false"/>
  </sheetPr>
  <dimension ref="A1:AB3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18"/>
    <col collapsed="false" customWidth="true" hidden="false" outlineLevel="0" max="28" min="4" style="0" width="16"/>
  </cols>
  <sheetData>
    <row r="1" customFormat="false" ht="17.35" hidden="false" customHeight="false" outlineLevel="0" collapsed="false">
      <c r="A1" s="11" t="s">
        <v>0</v>
      </c>
      <c r="B1" s="11"/>
      <c r="C1" s="11"/>
    </row>
    <row r="2" customFormat="false" ht="15" hidden="false" customHeight="false" outlineLevel="0" collapsed="false">
      <c r="A2" s="3" t="s">
        <v>14</v>
      </c>
    </row>
    <row r="4" customFormat="false" ht="15" hidden="false" customHeight="false" outlineLevel="0" collapsed="false">
      <c r="D4" s="18" t="n">
        <v>2026</v>
      </c>
      <c r="E4" s="18" t="n">
        <v>2027</v>
      </c>
      <c r="F4" s="18" t="n">
        <v>2028</v>
      </c>
      <c r="G4" s="18" t="n">
        <v>2029</v>
      </c>
      <c r="H4" s="18" t="n">
        <v>2030</v>
      </c>
      <c r="I4" s="18" t="n">
        <v>2031</v>
      </c>
      <c r="J4" s="18" t="n">
        <v>2032</v>
      </c>
      <c r="K4" s="18" t="n">
        <v>2033</v>
      </c>
      <c r="L4" s="18" t="n">
        <v>2034</v>
      </c>
      <c r="M4" s="18" t="n">
        <v>2035</v>
      </c>
      <c r="N4" s="18" t="n">
        <v>2036</v>
      </c>
      <c r="O4" s="18" t="n">
        <v>2037</v>
      </c>
      <c r="P4" s="18" t="n">
        <v>2038</v>
      </c>
      <c r="Q4" s="18" t="n">
        <v>2039</v>
      </c>
      <c r="R4" s="18" t="n">
        <v>2040</v>
      </c>
      <c r="S4" s="18" t="n">
        <v>2041</v>
      </c>
      <c r="T4" s="18" t="n">
        <v>2042</v>
      </c>
      <c r="U4" s="18" t="n">
        <v>2043</v>
      </c>
      <c r="V4" s="18" t="n">
        <v>2044</v>
      </c>
      <c r="W4" s="18" t="n">
        <v>2045</v>
      </c>
      <c r="X4" s="18" t="n">
        <v>2046</v>
      </c>
      <c r="Y4" s="18" t="n">
        <v>2047</v>
      </c>
      <c r="Z4" s="18" t="n">
        <v>2048</v>
      </c>
      <c r="AA4" s="18" t="n">
        <v>2049</v>
      </c>
      <c r="AB4" s="18" t="n">
        <v>2050</v>
      </c>
    </row>
    <row r="5" customFormat="false" ht="15" hidden="false" customHeight="false" outlineLevel="0" collapsed="false">
      <c r="D5" s="25" t="s">
        <v>192</v>
      </c>
      <c r="E5" s="25" t="s">
        <v>193</v>
      </c>
      <c r="F5" s="25" t="s">
        <v>193</v>
      </c>
      <c r="G5" s="25" t="s">
        <v>193</v>
      </c>
      <c r="H5" s="25" t="s">
        <v>193</v>
      </c>
      <c r="I5" s="25" t="s">
        <v>193</v>
      </c>
      <c r="J5" s="25" t="s">
        <v>193</v>
      </c>
      <c r="K5" s="25" t="s">
        <v>193</v>
      </c>
      <c r="L5" s="25" t="s">
        <v>193</v>
      </c>
      <c r="M5" s="25" t="s">
        <v>193</v>
      </c>
      <c r="N5" s="25" t="s">
        <v>193</v>
      </c>
      <c r="O5" s="25" t="s">
        <v>193</v>
      </c>
      <c r="P5" s="25" t="s">
        <v>193</v>
      </c>
      <c r="Q5" s="25" t="s">
        <v>193</v>
      </c>
      <c r="R5" s="25" t="s">
        <v>193</v>
      </c>
      <c r="S5" s="25" t="s">
        <v>193</v>
      </c>
      <c r="T5" s="25" t="s">
        <v>193</v>
      </c>
      <c r="U5" s="25" t="s">
        <v>193</v>
      </c>
      <c r="V5" s="25" t="s">
        <v>193</v>
      </c>
      <c r="W5" s="25" t="s">
        <v>193</v>
      </c>
      <c r="X5" s="25" t="s">
        <v>193</v>
      </c>
      <c r="Y5" s="25" t="s">
        <v>193</v>
      </c>
      <c r="Z5" s="25" t="s">
        <v>193</v>
      </c>
      <c r="AA5" s="25" t="s">
        <v>193</v>
      </c>
      <c r="AB5" s="25" t="s">
        <v>193</v>
      </c>
    </row>
    <row r="7" customFormat="false" ht="15" hidden="false" customHeight="false" outlineLevel="0" collapsed="false">
      <c r="A7" s="6" t="s">
        <v>245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15" hidden="false" customHeight="false" outlineLevel="0" collapsed="false">
      <c r="A8" s="13" t="s">
        <v>246</v>
      </c>
    </row>
    <row r="9" customFormat="false" ht="15" hidden="false" customHeight="false" outlineLevel="0" collapsed="false">
      <c r="B9" s="3" t="s">
        <v>247</v>
      </c>
    </row>
    <row r="10" customFormat="false" ht="15" hidden="false" customHeight="false" outlineLevel="0" collapsed="false">
      <c r="B10" s="26" t="s">
        <v>44</v>
      </c>
      <c r="C10" s="26" t="s">
        <v>248</v>
      </c>
      <c r="D10" s="26" t="s">
        <v>249</v>
      </c>
      <c r="E10" s="26" t="s">
        <v>250</v>
      </c>
      <c r="F10" s="26" t="s">
        <v>251</v>
      </c>
      <c r="G10" s="26" t="s">
        <v>252</v>
      </c>
      <c r="H10" s="26" t="s">
        <v>253</v>
      </c>
      <c r="I10" s="26" t="s">
        <v>254</v>
      </c>
      <c r="J10" s="26" t="s">
        <v>255</v>
      </c>
    </row>
    <row r="11" customFormat="false" ht="15" hidden="false" customHeight="false" outlineLevel="0" collapsed="false">
      <c r="B11" s="14" t="s">
        <v>48</v>
      </c>
      <c r="C11" s="15" t="s">
        <v>256</v>
      </c>
      <c r="D11" s="20" t="n">
        <v>500</v>
      </c>
      <c r="E11" s="15" t="s">
        <v>257</v>
      </c>
      <c r="F11" s="20" t="n">
        <v>2026</v>
      </c>
      <c r="G11" s="27" t="n">
        <v>0.006</v>
      </c>
      <c r="H11" s="27" t="n">
        <v>0.06</v>
      </c>
      <c r="I11" s="27" t="n">
        <v>0.85</v>
      </c>
      <c r="J11" s="27" t="n">
        <v>0.98</v>
      </c>
    </row>
    <row r="12" customFormat="false" ht="15" hidden="false" customHeight="false" outlineLevel="0" collapsed="false">
      <c r="B12" s="14" t="s">
        <v>51</v>
      </c>
      <c r="C12" s="15" t="s">
        <v>258</v>
      </c>
      <c r="D12" s="20" t="n">
        <v>250</v>
      </c>
      <c r="E12" s="15" t="s">
        <v>259</v>
      </c>
      <c r="F12" s="20" t="n">
        <v>2027</v>
      </c>
      <c r="G12" s="27" t="n">
        <v>0.01</v>
      </c>
      <c r="H12" s="27" t="n">
        <v>0.08</v>
      </c>
      <c r="I12" s="27" t="n">
        <v>0.8</v>
      </c>
      <c r="J12" s="27" t="n">
        <v>0.98</v>
      </c>
    </row>
    <row r="13" customFormat="false" ht="15" hidden="false" customHeight="false" outlineLevel="0" collapsed="false">
      <c r="B13" s="14" t="s">
        <v>53</v>
      </c>
      <c r="C13" s="15" t="s">
        <v>260</v>
      </c>
      <c r="D13" s="20" t="n">
        <v>25</v>
      </c>
      <c r="E13" s="15" t="s">
        <v>261</v>
      </c>
      <c r="F13" s="20" t="n">
        <v>2028</v>
      </c>
      <c r="G13" s="28" t="n">
        <v>8E-006</v>
      </c>
      <c r="H13" s="27" t="n">
        <v>0.15</v>
      </c>
      <c r="I13" s="27" t="n">
        <v>0.85</v>
      </c>
      <c r="J13" s="27" t="n">
        <v>0.98</v>
      </c>
    </row>
    <row r="14" customFormat="false" ht="15" hidden="false" customHeight="false" outlineLevel="0" collapsed="false">
      <c r="B14" s="14" t="s">
        <v>55</v>
      </c>
      <c r="C14" s="15" t="s">
        <v>262</v>
      </c>
      <c r="D14" s="20" t="n">
        <v>100</v>
      </c>
      <c r="E14" s="15" t="s">
        <v>263</v>
      </c>
      <c r="F14" s="20" t="n">
        <v>2031</v>
      </c>
      <c r="G14" s="27" t="n">
        <v>0.04</v>
      </c>
      <c r="H14" s="27" t="n">
        <v>0.07</v>
      </c>
      <c r="I14" s="27" t="n">
        <v>0.85</v>
      </c>
      <c r="J14" s="27" t="n">
        <v>0.98</v>
      </c>
    </row>
    <row r="15" customFormat="false" ht="15" hidden="false" customHeight="false" outlineLevel="0" collapsed="false">
      <c r="B15" s="14" t="s">
        <v>57</v>
      </c>
      <c r="C15" s="15" t="s">
        <v>264</v>
      </c>
      <c r="D15" s="15"/>
      <c r="E15" s="15" t="s">
        <v>265</v>
      </c>
      <c r="F15" s="20" t="n">
        <v>2036</v>
      </c>
      <c r="G15" s="27" t="n">
        <v>0.4</v>
      </c>
      <c r="H15" s="27" t="n">
        <v>0.06</v>
      </c>
      <c r="I15" s="27" t="n">
        <v>0.85</v>
      </c>
      <c r="J15" s="15" t="n">
        <v>1</v>
      </c>
    </row>
    <row r="17" customFormat="false" ht="15" hidden="false" customHeight="false" outlineLevel="0" collapsed="false">
      <c r="B17" s="3" t="s">
        <v>266</v>
      </c>
    </row>
    <row r="18" customFormat="false" ht="15" hidden="false" customHeight="false" outlineLevel="0" collapsed="false">
      <c r="B18" s="14" t="s">
        <v>48</v>
      </c>
      <c r="C18" s="14" t="s">
        <v>267</v>
      </c>
      <c r="E18" s="29" t="n">
        <v>8</v>
      </c>
      <c r="F18" s="29" t="n">
        <v>8</v>
      </c>
      <c r="G18" s="29" t="n">
        <v>8</v>
      </c>
      <c r="H18" s="29" t="n">
        <v>8</v>
      </c>
      <c r="I18" s="29" t="n">
        <v>8</v>
      </c>
      <c r="J18" s="29" t="n">
        <v>8</v>
      </c>
      <c r="K18" s="29" t="n">
        <v>8</v>
      </c>
      <c r="L18" s="29" t="n">
        <v>8</v>
      </c>
      <c r="M18" s="29" t="n">
        <v>8</v>
      </c>
      <c r="N18" s="29" t="n">
        <v>8</v>
      </c>
      <c r="O18" s="29" t="n">
        <v>8</v>
      </c>
      <c r="P18" s="29" t="n">
        <v>8</v>
      </c>
    </row>
    <row r="19" customFormat="false" ht="15" hidden="false" customHeight="false" outlineLevel="0" collapsed="false">
      <c r="B19" s="14" t="s">
        <v>51</v>
      </c>
      <c r="C19" s="14" t="s">
        <v>267</v>
      </c>
      <c r="E19" s="29" t="n">
        <v>3</v>
      </c>
      <c r="F19" s="29" t="n">
        <v>3</v>
      </c>
      <c r="G19" s="29" t="n">
        <v>4</v>
      </c>
      <c r="H19" s="29" t="n">
        <v>4</v>
      </c>
      <c r="I19" s="29" t="n">
        <v>4</v>
      </c>
      <c r="J19" s="29" t="n">
        <v>4</v>
      </c>
      <c r="K19" s="29" t="n">
        <v>4</v>
      </c>
      <c r="L19" s="29" t="n">
        <v>4</v>
      </c>
      <c r="M19" s="29" t="n">
        <v>4</v>
      </c>
      <c r="N19" s="29" t="n">
        <v>4</v>
      </c>
      <c r="O19" s="29" t="n">
        <v>4</v>
      </c>
      <c r="P19" s="29" t="n">
        <v>4</v>
      </c>
      <c r="Q19" s="29" t="n">
        <v>4</v>
      </c>
      <c r="R19" s="29" t="n">
        <v>4</v>
      </c>
      <c r="S19" s="29" t="n">
        <v>4</v>
      </c>
    </row>
    <row r="20" customFormat="false" ht="15" hidden="false" customHeight="false" outlineLevel="0" collapsed="false">
      <c r="B20" s="14" t="s">
        <v>53</v>
      </c>
      <c r="C20" s="14" t="s">
        <v>267</v>
      </c>
      <c r="G20" s="29" t="n">
        <v>2</v>
      </c>
      <c r="H20" s="29" t="n">
        <v>2</v>
      </c>
      <c r="I20" s="29" t="n">
        <v>2</v>
      </c>
      <c r="J20" s="29" t="n">
        <v>2</v>
      </c>
      <c r="K20" s="29" t="n">
        <v>2</v>
      </c>
      <c r="L20" s="29" t="n">
        <v>2</v>
      </c>
      <c r="M20" s="29" t="n">
        <v>3</v>
      </c>
      <c r="N20" s="29" t="n">
        <v>3</v>
      </c>
      <c r="O20" s="29" t="n">
        <v>3</v>
      </c>
      <c r="P20" s="29" t="n">
        <v>3</v>
      </c>
      <c r="Q20" s="29" t="n">
        <v>3</v>
      </c>
      <c r="R20" s="29" t="n">
        <v>3</v>
      </c>
      <c r="S20" s="29" t="n">
        <v>3</v>
      </c>
      <c r="T20" s="29" t="n">
        <v>3</v>
      </c>
      <c r="U20" s="29" t="n">
        <v>3</v>
      </c>
    </row>
    <row r="21" customFormat="false" ht="15" hidden="false" customHeight="false" outlineLevel="0" collapsed="false">
      <c r="B21" s="14" t="s">
        <v>55</v>
      </c>
      <c r="C21" s="14" t="s">
        <v>267</v>
      </c>
      <c r="K21" s="29" t="n">
        <v>4</v>
      </c>
      <c r="L21" s="29" t="n">
        <v>4</v>
      </c>
      <c r="M21" s="29" t="n">
        <v>4</v>
      </c>
      <c r="N21" s="29" t="n">
        <v>5</v>
      </c>
      <c r="O21" s="29" t="n">
        <v>5</v>
      </c>
      <c r="P21" s="29" t="n">
        <v>5</v>
      </c>
      <c r="Q21" s="29" t="n">
        <v>5</v>
      </c>
      <c r="R21" s="29" t="n">
        <v>5</v>
      </c>
      <c r="S21" s="29" t="n">
        <v>5</v>
      </c>
      <c r="T21" s="29" t="n">
        <v>5</v>
      </c>
      <c r="U21" s="29" t="n">
        <v>5</v>
      </c>
      <c r="V21" s="29" t="n">
        <v>5</v>
      </c>
      <c r="W21" s="29" t="n">
        <v>5</v>
      </c>
      <c r="X21" s="29" t="n">
        <v>5</v>
      </c>
      <c r="Y21" s="29" t="n">
        <v>5</v>
      </c>
    </row>
    <row r="22" customFormat="false" ht="15" hidden="false" customHeight="false" outlineLevel="0" collapsed="false">
      <c r="B22" s="14" t="s">
        <v>57</v>
      </c>
      <c r="C22" s="14" t="s">
        <v>267</v>
      </c>
      <c r="P22" s="29" t="n">
        <v>5</v>
      </c>
      <c r="Q22" s="29" t="n">
        <v>5</v>
      </c>
      <c r="R22" s="29" t="n">
        <v>5</v>
      </c>
      <c r="S22" s="29" t="n">
        <v>5</v>
      </c>
      <c r="T22" s="29" t="n">
        <v>5</v>
      </c>
      <c r="U22" s="29" t="n">
        <v>5</v>
      </c>
      <c r="V22" s="29" t="n">
        <v>5</v>
      </c>
      <c r="W22" s="29" t="n">
        <v>5</v>
      </c>
      <c r="X22" s="29" t="n">
        <v>5</v>
      </c>
      <c r="Y22" s="29" t="n">
        <v>5</v>
      </c>
      <c r="Z22" s="29" t="n">
        <v>5</v>
      </c>
      <c r="AA22" s="29" t="n">
        <v>5</v>
      </c>
      <c r="AB22" s="29" t="n">
        <v>5</v>
      </c>
    </row>
    <row r="24" customFormat="false" ht="15" hidden="false" customHeight="false" outlineLevel="0" collapsed="false">
      <c r="B24" s="3" t="s">
        <v>254</v>
      </c>
    </row>
    <row r="25" customFormat="false" ht="15" hidden="false" customHeight="false" outlineLevel="0" collapsed="false">
      <c r="B25" s="14" t="s">
        <v>48</v>
      </c>
      <c r="C25" s="14" t="s">
        <v>268</v>
      </c>
      <c r="E25" s="27" t="n">
        <v>0.85</v>
      </c>
      <c r="F25" s="27" t="n">
        <v>0.9</v>
      </c>
      <c r="G25" s="27" t="n">
        <v>0.9</v>
      </c>
      <c r="H25" s="27" t="n">
        <v>0.9</v>
      </c>
      <c r="I25" s="27" t="n">
        <v>0.9</v>
      </c>
      <c r="J25" s="27" t="n">
        <v>0.9</v>
      </c>
      <c r="K25" s="27" t="n">
        <v>0.9</v>
      </c>
      <c r="L25" s="27" t="n">
        <v>0.9</v>
      </c>
      <c r="M25" s="27" t="n">
        <v>0.9</v>
      </c>
      <c r="N25" s="27" t="n">
        <v>0.9</v>
      </c>
      <c r="O25" s="27" t="n">
        <v>0.9</v>
      </c>
      <c r="P25" s="27" t="n">
        <v>0.9</v>
      </c>
    </row>
    <row r="26" customFormat="false" ht="15" hidden="false" customHeight="false" outlineLevel="0" collapsed="false">
      <c r="B26" s="14" t="s">
        <v>51</v>
      </c>
      <c r="C26" s="14" t="s">
        <v>268</v>
      </c>
      <c r="E26" s="27" t="n">
        <v>0.8</v>
      </c>
      <c r="F26" s="27" t="n">
        <v>0.8</v>
      </c>
      <c r="G26" s="27" t="n">
        <v>0.85</v>
      </c>
      <c r="H26" s="27" t="n">
        <v>0.85</v>
      </c>
      <c r="I26" s="27" t="n">
        <v>0.85</v>
      </c>
      <c r="J26" s="27" t="n">
        <v>0.9</v>
      </c>
      <c r="K26" s="27" t="n">
        <v>0.9</v>
      </c>
      <c r="L26" s="27" t="n">
        <v>0.9</v>
      </c>
      <c r="M26" s="27" t="n">
        <v>0.9</v>
      </c>
      <c r="N26" s="27" t="n">
        <v>0.9</v>
      </c>
      <c r="O26" s="27" t="n">
        <v>0.9</v>
      </c>
      <c r="P26" s="27" t="n">
        <v>0.9</v>
      </c>
      <c r="Q26" s="27" t="n">
        <v>0.9</v>
      </c>
      <c r="R26" s="27" t="n">
        <v>0.9</v>
      </c>
      <c r="S26" s="27" t="n">
        <v>0.9</v>
      </c>
    </row>
    <row r="27" customFormat="false" ht="15" hidden="false" customHeight="false" outlineLevel="0" collapsed="false">
      <c r="B27" s="14" t="s">
        <v>53</v>
      </c>
      <c r="C27" s="14" t="s">
        <v>268</v>
      </c>
      <c r="G27" s="27" t="n">
        <v>0.85</v>
      </c>
      <c r="H27" s="27" t="n">
        <v>0.85</v>
      </c>
      <c r="I27" s="27" t="n">
        <v>0.85</v>
      </c>
      <c r="J27" s="27" t="n">
        <v>0.85</v>
      </c>
      <c r="K27" s="27" t="n">
        <v>0.9</v>
      </c>
      <c r="L27" s="27" t="n">
        <v>0.9</v>
      </c>
      <c r="M27" s="27" t="n">
        <v>0.9</v>
      </c>
      <c r="N27" s="27" t="n">
        <v>0.9</v>
      </c>
      <c r="O27" s="27" t="n">
        <v>0.9</v>
      </c>
      <c r="P27" s="27" t="n">
        <v>0.9</v>
      </c>
      <c r="Q27" s="27" t="n">
        <v>0.9</v>
      </c>
      <c r="R27" s="27" t="n">
        <v>0.9</v>
      </c>
      <c r="S27" s="27" t="n">
        <v>0.9</v>
      </c>
      <c r="T27" s="27" t="n">
        <v>0.9</v>
      </c>
      <c r="U27" s="27" t="n">
        <v>0.9</v>
      </c>
    </row>
    <row r="28" customFormat="false" ht="15" hidden="false" customHeight="false" outlineLevel="0" collapsed="false">
      <c r="B28" s="14" t="s">
        <v>55</v>
      </c>
      <c r="C28" s="14" t="s">
        <v>268</v>
      </c>
      <c r="K28" s="27" t="n">
        <v>0.85</v>
      </c>
      <c r="L28" s="27" t="n">
        <v>0.85</v>
      </c>
      <c r="M28" s="27" t="n">
        <v>0.85</v>
      </c>
      <c r="N28" s="27" t="n">
        <v>0.85</v>
      </c>
      <c r="O28" s="27" t="n">
        <v>0.85</v>
      </c>
      <c r="P28" s="27" t="n">
        <v>0.9</v>
      </c>
      <c r="Q28" s="27" t="n">
        <v>0.9</v>
      </c>
      <c r="R28" s="27" t="n">
        <v>0.9</v>
      </c>
      <c r="S28" s="27" t="n">
        <v>0.9</v>
      </c>
      <c r="T28" s="27" t="n">
        <v>0.9</v>
      </c>
      <c r="U28" s="27" t="n">
        <v>0.9</v>
      </c>
      <c r="V28" s="27" t="n">
        <v>0.9</v>
      </c>
      <c r="W28" s="27" t="n">
        <v>0.9</v>
      </c>
      <c r="X28" s="27" t="n">
        <v>0.9</v>
      </c>
      <c r="Y28" s="27" t="n">
        <v>0.9</v>
      </c>
    </row>
    <row r="29" customFormat="false" ht="15" hidden="false" customHeight="false" outlineLevel="0" collapsed="false">
      <c r="B29" s="14" t="s">
        <v>57</v>
      </c>
      <c r="C29" s="14" t="s">
        <v>268</v>
      </c>
      <c r="P29" s="27" t="n">
        <v>0.85</v>
      </c>
      <c r="Q29" s="27" t="n">
        <v>0.85</v>
      </c>
      <c r="R29" s="27" t="n">
        <v>0.85</v>
      </c>
      <c r="S29" s="27" t="n">
        <v>0.85</v>
      </c>
      <c r="T29" s="27" t="n">
        <v>0.85</v>
      </c>
      <c r="U29" s="27" t="n">
        <v>0.85</v>
      </c>
      <c r="V29" s="27" t="n">
        <v>0.85</v>
      </c>
      <c r="W29" s="27" t="n">
        <v>0.85</v>
      </c>
      <c r="X29" s="27" t="n">
        <v>0.85</v>
      </c>
      <c r="Y29" s="27" t="n">
        <v>0.85</v>
      </c>
      <c r="Z29" s="27" t="n">
        <v>0.85</v>
      </c>
      <c r="AA29" s="27" t="n">
        <v>0.85</v>
      </c>
      <c r="AB29" s="27" t="n">
        <v>0.85</v>
      </c>
    </row>
    <row r="31" customFormat="false" ht="15" hidden="false" customHeight="false" outlineLevel="0" collapsed="false">
      <c r="B31" s="3" t="s">
        <v>269</v>
      </c>
    </row>
    <row r="32" customFormat="false" ht="15" hidden="false" customHeight="false" outlineLevel="0" collapsed="false">
      <c r="B32" s="14" t="s">
        <v>48</v>
      </c>
      <c r="C32" s="14" t="s">
        <v>270</v>
      </c>
      <c r="D32" s="20" t="n">
        <v>10800</v>
      </c>
      <c r="E32" s="20" t="n">
        <v>11016</v>
      </c>
      <c r="F32" s="20" t="n">
        <v>11236</v>
      </c>
      <c r="G32" s="20" t="n">
        <v>11461</v>
      </c>
      <c r="H32" s="20" t="n">
        <v>11690</v>
      </c>
      <c r="I32" s="20" t="n">
        <v>11924</v>
      </c>
      <c r="J32" s="20" t="n">
        <v>12163</v>
      </c>
      <c r="K32" s="20" t="n">
        <v>12406</v>
      </c>
      <c r="L32" s="20" t="n">
        <v>12654</v>
      </c>
      <c r="M32" s="20" t="n">
        <v>12907</v>
      </c>
      <c r="N32" s="20" t="n">
        <v>13165</v>
      </c>
      <c r="O32" s="20" t="n">
        <v>13428</v>
      </c>
      <c r="P32" s="20" t="n">
        <v>13697</v>
      </c>
      <c r="Q32" s="20" t="n">
        <v>13971</v>
      </c>
      <c r="R32" s="20" t="n">
        <v>14250</v>
      </c>
      <c r="S32" s="20" t="n">
        <v>14535</v>
      </c>
      <c r="T32" s="20" t="n">
        <v>14826</v>
      </c>
      <c r="U32" s="20" t="n">
        <v>15123</v>
      </c>
      <c r="V32" s="20" t="n">
        <v>15425</v>
      </c>
      <c r="W32" s="20" t="n">
        <v>15734</v>
      </c>
      <c r="X32" s="20" t="n">
        <v>16048</v>
      </c>
      <c r="Y32" s="20" t="n">
        <v>16369</v>
      </c>
      <c r="Z32" s="20" t="n">
        <v>16697</v>
      </c>
      <c r="AA32" s="20" t="n">
        <v>17031</v>
      </c>
      <c r="AB32" s="20" t="n">
        <v>17371</v>
      </c>
    </row>
    <row r="33" customFormat="false" ht="15" hidden="false" customHeight="false" outlineLevel="0" collapsed="false">
      <c r="B33" s="14" t="s">
        <v>51</v>
      </c>
      <c r="C33" s="14" t="s">
        <v>270</v>
      </c>
      <c r="D33" s="20" t="n">
        <v>15000</v>
      </c>
      <c r="E33" s="20" t="n">
        <v>15300</v>
      </c>
      <c r="F33" s="20" t="n">
        <v>15606</v>
      </c>
      <c r="G33" s="20" t="n">
        <v>15918</v>
      </c>
      <c r="H33" s="20" t="n">
        <v>16236</v>
      </c>
      <c r="I33" s="20" t="n">
        <v>16561</v>
      </c>
      <c r="J33" s="20" t="n">
        <v>16892</v>
      </c>
      <c r="K33" s="20" t="n">
        <v>17230</v>
      </c>
      <c r="L33" s="20" t="n">
        <v>17575</v>
      </c>
      <c r="M33" s="20" t="n">
        <v>17926</v>
      </c>
      <c r="N33" s="20" t="n">
        <v>18285</v>
      </c>
      <c r="O33" s="20" t="n">
        <v>18651</v>
      </c>
      <c r="P33" s="20" t="n">
        <v>19024</v>
      </c>
      <c r="Q33" s="20" t="n">
        <v>19404</v>
      </c>
      <c r="R33" s="20" t="n">
        <v>19792</v>
      </c>
      <c r="S33" s="20" t="n">
        <v>20188</v>
      </c>
      <c r="T33" s="20" t="n">
        <v>20592</v>
      </c>
      <c r="U33" s="20" t="n">
        <v>21004</v>
      </c>
      <c r="V33" s="20" t="n">
        <v>21424</v>
      </c>
      <c r="W33" s="20" t="n">
        <v>21852</v>
      </c>
      <c r="X33" s="20" t="n">
        <v>22289</v>
      </c>
      <c r="Y33" s="20" t="n">
        <v>22735</v>
      </c>
      <c r="Z33" s="20" t="n">
        <v>23190</v>
      </c>
      <c r="AA33" s="20" t="n">
        <v>23653</v>
      </c>
      <c r="AB33" s="20" t="n">
        <v>24127</v>
      </c>
    </row>
    <row r="34" customFormat="false" ht="15" hidden="false" customHeight="false" outlineLevel="0" collapsed="false">
      <c r="B34" s="14" t="s">
        <v>53</v>
      </c>
      <c r="C34" s="14" t="s">
        <v>270</v>
      </c>
      <c r="D34" s="20" t="n">
        <v>105000000</v>
      </c>
      <c r="E34" s="20" t="n">
        <v>107100000</v>
      </c>
      <c r="F34" s="20" t="n">
        <v>109242000</v>
      </c>
      <c r="G34" s="20" t="n">
        <v>111426840</v>
      </c>
      <c r="H34" s="20" t="n">
        <v>113655377</v>
      </c>
      <c r="I34" s="20" t="n">
        <v>115928484</v>
      </c>
      <c r="J34" s="20" t="n">
        <v>118247054</v>
      </c>
      <c r="K34" s="20" t="n">
        <v>120611995</v>
      </c>
      <c r="L34" s="20" t="n">
        <v>123024235</v>
      </c>
      <c r="M34" s="20" t="n">
        <v>125484720</v>
      </c>
      <c r="N34" s="20" t="n">
        <v>127994414</v>
      </c>
      <c r="O34" s="20" t="n">
        <v>130554302</v>
      </c>
      <c r="P34" s="20" t="n">
        <v>133165388</v>
      </c>
      <c r="Q34" s="20" t="n">
        <v>135828696</v>
      </c>
      <c r="R34" s="20" t="n">
        <v>138545270</v>
      </c>
      <c r="S34" s="20" t="n">
        <v>141316176</v>
      </c>
      <c r="T34" s="20" t="n">
        <v>144142499</v>
      </c>
      <c r="U34" s="20" t="n">
        <v>147025349</v>
      </c>
      <c r="V34" s="20" t="n">
        <v>149965856</v>
      </c>
      <c r="W34" s="20" t="n">
        <v>152965173</v>
      </c>
      <c r="X34" s="20" t="n">
        <v>156024477</v>
      </c>
      <c r="Y34" s="20" t="n">
        <v>159144966</v>
      </c>
      <c r="Z34" s="20" t="n">
        <v>162327865</v>
      </c>
      <c r="AA34" s="20" t="n">
        <v>165574423</v>
      </c>
      <c r="AB34" s="20" t="n">
        <v>168885911</v>
      </c>
    </row>
    <row r="35" customFormat="false" ht="15" hidden="false" customHeight="false" outlineLevel="0" collapsed="false">
      <c r="B35" s="14" t="s">
        <v>55</v>
      </c>
      <c r="C35" s="14" t="s">
        <v>270</v>
      </c>
      <c r="D35" s="20" t="n">
        <v>2000</v>
      </c>
      <c r="E35" s="20" t="n">
        <v>2040</v>
      </c>
      <c r="F35" s="20" t="n">
        <v>2081</v>
      </c>
      <c r="G35" s="20" t="n">
        <v>2122</v>
      </c>
      <c r="H35" s="20" t="n">
        <v>2165</v>
      </c>
      <c r="I35" s="20" t="n">
        <v>2208</v>
      </c>
      <c r="J35" s="20" t="n">
        <v>2252</v>
      </c>
      <c r="K35" s="20" t="n">
        <v>2297</v>
      </c>
      <c r="L35" s="20" t="n">
        <v>2343</v>
      </c>
      <c r="M35" s="20" t="n">
        <v>2390</v>
      </c>
      <c r="N35" s="20" t="n">
        <v>2438</v>
      </c>
      <c r="O35" s="20" t="n">
        <v>2487</v>
      </c>
      <c r="P35" s="20" t="n">
        <v>2536</v>
      </c>
      <c r="Q35" s="20" t="n">
        <v>2587</v>
      </c>
      <c r="R35" s="20" t="n">
        <v>2639</v>
      </c>
      <c r="S35" s="20" t="n">
        <v>2692</v>
      </c>
      <c r="T35" s="20" t="n">
        <v>2746</v>
      </c>
      <c r="U35" s="20" t="n">
        <v>2800</v>
      </c>
      <c r="V35" s="20" t="n">
        <v>2856</v>
      </c>
      <c r="W35" s="20" t="n">
        <v>2914</v>
      </c>
      <c r="X35" s="20" t="n">
        <v>2972</v>
      </c>
      <c r="Y35" s="20" t="n">
        <v>3031</v>
      </c>
      <c r="Z35" s="20" t="n">
        <v>3092</v>
      </c>
      <c r="AA35" s="20" t="n">
        <v>3154</v>
      </c>
      <c r="AB35" s="20" t="n">
        <v>3217</v>
      </c>
    </row>
    <row r="36" customFormat="false" ht="15" hidden="false" customHeight="false" outlineLevel="0" collapsed="false">
      <c r="B36" s="14" t="s">
        <v>57</v>
      </c>
      <c r="C36" s="14" t="s">
        <v>270</v>
      </c>
      <c r="D36" s="20" t="n">
        <v>350</v>
      </c>
      <c r="E36" s="20" t="n">
        <v>357</v>
      </c>
      <c r="F36" s="20" t="n">
        <v>364</v>
      </c>
      <c r="G36" s="20" t="n">
        <v>371</v>
      </c>
      <c r="H36" s="20" t="n">
        <v>379</v>
      </c>
      <c r="I36" s="20" t="n">
        <v>386</v>
      </c>
      <c r="J36" s="20" t="n">
        <v>394</v>
      </c>
      <c r="K36" s="20" t="n">
        <v>402</v>
      </c>
      <c r="L36" s="20" t="n">
        <v>410</v>
      </c>
      <c r="M36" s="20" t="n">
        <v>418</v>
      </c>
      <c r="N36" s="20" t="n">
        <v>427</v>
      </c>
      <c r="O36" s="20" t="n">
        <v>435</v>
      </c>
      <c r="P36" s="20" t="n">
        <v>444</v>
      </c>
      <c r="Q36" s="20" t="n">
        <v>453</v>
      </c>
      <c r="R36" s="20" t="n">
        <v>462</v>
      </c>
      <c r="S36" s="20" t="n">
        <v>471</v>
      </c>
      <c r="T36" s="20" t="n">
        <v>480</v>
      </c>
      <c r="U36" s="20" t="n">
        <v>490</v>
      </c>
      <c r="V36" s="20" t="n">
        <v>500</v>
      </c>
      <c r="W36" s="20" t="n">
        <v>510</v>
      </c>
      <c r="X36" s="20" t="n">
        <v>520</v>
      </c>
      <c r="Y36" s="20" t="n">
        <v>530</v>
      </c>
      <c r="Z36" s="20" t="n">
        <v>541</v>
      </c>
      <c r="AA36" s="20" t="n">
        <v>552</v>
      </c>
      <c r="AB36" s="20" t="n">
        <v>563</v>
      </c>
    </row>
    <row r="38" customFormat="false" ht="15" hidden="false" customHeight="false" outlineLevel="0" collapsed="false">
      <c r="B38" s="3" t="s">
        <v>271</v>
      </c>
    </row>
    <row r="39" customFormat="false" ht="15" hidden="false" customHeight="false" outlineLevel="0" collapsed="false">
      <c r="B39" s="14" t="s">
        <v>48</v>
      </c>
      <c r="C39" s="27" t="n">
        <v>0.3</v>
      </c>
    </row>
    <row r="40" customFormat="false" ht="15" hidden="false" customHeight="false" outlineLevel="0" collapsed="false">
      <c r="B40" s="14" t="s">
        <v>51</v>
      </c>
      <c r="C40" s="27" t="n">
        <v>0.3</v>
      </c>
    </row>
    <row r="41" customFormat="false" ht="15" hidden="false" customHeight="false" outlineLevel="0" collapsed="false">
      <c r="B41" s="14" t="s">
        <v>53</v>
      </c>
      <c r="C41" s="27" t="n">
        <v>0.3</v>
      </c>
    </row>
    <row r="42" customFormat="false" ht="15" hidden="false" customHeight="false" outlineLevel="0" collapsed="false">
      <c r="B42" s="14" t="s">
        <v>55</v>
      </c>
      <c r="C42" s="27" t="n">
        <v>0.3</v>
      </c>
    </row>
    <row r="43" customFormat="false" ht="15" hidden="false" customHeight="false" outlineLevel="0" collapsed="false">
      <c r="B43" s="14" t="s">
        <v>57</v>
      </c>
      <c r="C43" s="27" t="n">
        <v>0.3</v>
      </c>
    </row>
    <row r="45" customFormat="false" ht="15" hidden="false" customHeight="false" outlineLevel="0" collapsed="false">
      <c r="B45" s="3" t="s">
        <v>272</v>
      </c>
    </row>
    <row r="46" customFormat="false" ht="15" hidden="false" customHeight="false" outlineLevel="0" collapsed="false">
      <c r="B46" s="14" t="s">
        <v>273</v>
      </c>
      <c r="C46" s="15" t="n">
        <v>3</v>
      </c>
    </row>
    <row r="48" customFormat="false" ht="15" hidden="false" customHeight="false" outlineLevel="0" collapsed="false">
      <c r="A48" s="13" t="s">
        <v>274</v>
      </c>
    </row>
    <row r="49" customFormat="false" ht="15" hidden="false" customHeight="false" outlineLevel="0" collapsed="false">
      <c r="B49" s="3" t="s">
        <v>275</v>
      </c>
    </row>
    <row r="50" customFormat="false" ht="15" hidden="false" customHeight="false" outlineLevel="0" collapsed="false">
      <c r="B50" s="14" t="s">
        <v>61</v>
      </c>
      <c r="C50" s="14" t="s">
        <v>276</v>
      </c>
      <c r="D50" s="15" t="n">
        <v>15</v>
      </c>
    </row>
    <row r="51" customFormat="false" ht="15" hidden="false" customHeight="false" outlineLevel="0" collapsed="false">
      <c r="B51" s="14" t="s">
        <v>63</v>
      </c>
      <c r="C51" s="14" t="s">
        <v>276</v>
      </c>
      <c r="D51" s="15" t="n">
        <v>10</v>
      </c>
    </row>
    <row r="52" customFormat="false" ht="15" hidden="false" customHeight="false" outlineLevel="0" collapsed="false">
      <c r="B52" s="14" t="s">
        <v>65</v>
      </c>
      <c r="C52" s="14" t="s">
        <v>276</v>
      </c>
      <c r="D52" s="15" t="n">
        <v>15</v>
      </c>
    </row>
    <row r="53" customFormat="false" ht="15" hidden="false" customHeight="false" outlineLevel="0" collapsed="false">
      <c r="B53" s="14" t="s">
        <v>67</v>
      </c>
      <c r="C53" s="14" t="s">
        <v>276</v>
      </c>
      <c r="D53" s="15" t="n">
        <v>7</v>
      </c>
    </row>
    <row r="54" customFormat="false" ht="15" hidden="false" customHeight="false" outlineLevel="0" collapsed="false">
      <c r="B54" s="14" t="s">
        <v>69</v>
      </c>
      <c r="C54" s="14" t="s">
        <v>276</v>
      </c>
      <c r="D54" s="15" t="n">
        <v>10</v>
      </c>
    </row>
    <row r="56" customFormat="false" ht="15" hidden="false" customHeight="false" outlineLevel="0" collapsed="false">
      <c r="B56" s="3" t="s">
        <v>48</v>
      </c>
    </row>
    <row r="57" customFormat="false" ht="15" hidden="false" customHeight="false" outlineLevel="0" collapsed="false">
      <c r="B57" s="14" t="s">
        <v>277</v>
      </c>
      <c r="C57" s="14" t="s">
        <v>39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customFormat="false" ht="15" hidden="false" customHeight="false" outlineLevel="0" collapsed="false">
      <c r="B58" s="14" t="s">
        <v>278</v>
      </c>
      <c r="C58" s="14" t="s">
        <v>39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customFormat="false" ht="15" hidden="false" customHeight="false" outlineLevel="0" collapsed="false">
      <c r="B59" s="14" t="s">
        <v>279</v>
      </c>
      <c r="C59" s="14" t="s">
        <v>39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customFormat="false" ht="15" hidden="false" customHeight="false" outlineLevel="0" collapsed="false">
      <c r="B60" s="14" t="s">
        <v>280</v>
      </c>
      <c r="C60" s="14" t="s">
        <v>39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customFormat="false" ht="15" hidden="false" customHeight="false" outlineLevel="0" collapsed="false">
      <c r="B61" s="14" t="s">
        <v>281</v>
      </c>
      <c r="C61" s="14" t="s">
        <v>39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3" customFormat="false" ht="15" hidden="false" customHeight="false" outlineLevel="0" collapsed="false">
      <c r="B63" s="3" t="s">
        <v>51</v>
      </c>
    </row>
    <row r="64" customFormat="false" ht="15" hidden="false" customHeight="false" outlineLevel="0" collapsed="false">
      <c r="B64" s="14" t="s">
        <v>277</v>
      </c>
      <c r="C64" s="14" t="s">
        <v>39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customFormat="false" ht="15" hidden="false" customHeight="false" outlineLevel="0" collapsed="false">
      <c r="B65" s="14" t="s">
        <v>278</v>
      </c>
      <c r="C65" s="14" t="s">
        <v>39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customFormat="false" ht="15" hidden="false" customHeight="false" outlineLevel="0" collapsed="false">
      <c r="B66" s="14" t="s">
        <v>279</v>
      </c>
      <c r="C66" s="14" t="s">
        <v>39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customFormat="false" ht="15" hidden="false" customHeight="false" outlineLevel="0" collapsed="false">
      <c r="B67" s="14" t="s">
        <v>280</v>
      </c>
      <c r="C67" s="14" t="s">
        <v>39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customFormat="false" ht="15" hidden="false" customHeight="false" outlineLevel="0" collapsed="false">
      <c r="B68" s="14" t="s">
        <v>281</v>
      </c>
      <c r="C68" s="14" t="s">
        <v>39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70" customFormat="false" ht="15" hidden="false" customHeight="false" outlineLevel="0" collapsed="false">
      <c r="B70" s="3" t="s">
        <v>53</v>
      </c>
    </row>
    <row r="71" customFormat="false" ht="15" hidden="false" customHeight="false" outlineLevel="0" collapsed="false">
      <c r="B71" s="14" t="s">
        <v>277</v>
      </c>
      <c r="C71" s="14" t="s">
        <v>39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customFormat="false" ht="15" hidden="false" customHeight="false" outlineLevel="0" collapsed="false">
      <c r="B72" s="14" t="s">
        <v>278</v>
      </c>
      <c r="C72" s="14" t="s">
        <v>39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customFormat="false" ht="15" hidden="false" customHeight="false" outlineLevel="0" collapsed="false">
      <c r="B73" s="14" t="s">
        <v>279</v>
      </c>
      <c r="C73" s="14" t="s">
        <v>39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customFormat="false" ht="15" hidden="false" customHeight="false" outlineLevel="0" collapsed="false">
      <c r="B74" s="14" t="s">
        <v>280</v>
      </c>
      <c r="C74" s="14" t="s">
        <v>39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customFormat="false" ht="15" hidden="false" customHeight="false" outlineLevel="0" collapsed="false">
      <c r="B75" s="14" t="s">
        <v>281</v>
      </c>
      <c r="C75" s="14" t="s">
        <v>39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7" customFormat="false" ht="15" hidden="false" customHeight="false" outlineLevel="0" collapsed="false">
      <c r="B77" s="3" t="s">
        <v>55</v>
      </c>
    </row>
    <row r="78" customFormat="false" ht="15" hidden="false" customHeight="false" outlineLevel="0" collapsed="false">
      <c r="B78" s="14" t="s">
        <v>277</v>
      </c>
      <c r="C78" s="14" t="s">
        <v>39</v>
      </c>
      <c r="D78" s="21"/>
      <c r="E78" s="21"/>
      <c r="F78" s="21"/>
      <c r="G78" s="21"/>
      <c r="H78" s="21" t="n">
        <v>2000000</v>
      </c>
      <c r="I78" s="21" t="n">
        <v>2000000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customFormat="false" ht="15" hidden="false" customHeight="false" outlineLevel="0" collapsed="false">
      <c r="B79" s="14" t="s">
        <v>278</v>
      </c>
      <c r="C79" s="14" t="s">
        <v>39</v>
      </c>
      <c r="D79" s="21"/>
      <c r="E79" s="21"/>
      <c r="F79" s="21"/>
      <c r="G79" s="21"/>
      <c r="H79" s="21" t="n">
        <v>4000000</v>
      </c>
      <c r="I79" s="21" t="n">
        <v>4000000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customFormat="false" ht="15" hidden="false" customHeight="false" outlineLevel="0" collapsed="false">
      <c r="B80" s="14" t="s">
        <v>279</v>
      </c>
      <c r="C80" s="14" t="s">
        <v>39</v>
      </c>
      <c r="D80" s="21"/>
      <c r="E80" s="21"/>
      <c r="F80" s="21"/>
      <c r="G80" s="21"/>
      <c r="H80" s="21" t="n">
        <v>3000000</v>
      </c>
      <c r="I80" s="21" t="n">
        <v>3000000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customFormat="false" ht="15" hidden="false" customHeight="false" outlineLevel="0" collapsed="false">
      <c r="B81" s="14" t="s">
        <v>280</v>
      </c>
      <c r="C81" s="14" t="s">
        <v>39</v>
      </c>
      <c r="D81" s="21"/>
      <c r="E81" s="21"/>
      <c r="F81" s="21"/>
      <c r="G81" s="21"/>
      <c r="H81" s="21" t="n">
        <v>2500000</v>
      </c>
      <c r="I81" s="21" t="n">
        <v>2500000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customFormat="false" ht="15" hidden="false" customHeight="false" outlineLevel="0" collapsed="false">
      <c r="B82" s="14" t="s">
        <v>281</v>
      </c>
      <c r="C82" s="14" t="s">
        <v>39</v>
      </c>
      <c r="D82" s="21"/>
      <c r="E82" s="21"/>
      <c r="F82" s="21"/>
      <c r="G82" s="21"/>
      <c r="H82" s="21" t="n">
        <v>4500000</v>
      </c>
      <c r="I82" s="21" t="n">
        <v>4500000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4" customFormat="false" ht="15" hidden="false" customHeight="false" outlineLevel="0" collapsed="false">
      <c r="B84" s="3" t="s">
        <v>57</v>
      </c>
    </row>
    <row r="85" customFormat="false" ht="15" hidden="false" customHeight="false" outlineLevel="0" collapsed="false">
      <c r="B85" s="14" t="s">
        <v>277</v>
      </c>
      <c r="C85" s="14" t="s">
        <v>39</v>
      </c>
      <c r="D85" s="21"/>
      <c r="E85" s="21"/>
      <c r="F85" s="21"/>
      <c r="G85" s="21"/>
      <c r="H85" s="21"/>
      <c r="I85" s="21"/>
      <c r="J85" s="21"/>
      <c r="K85" s="21"/>
      <c r="L85" s="21"/>
      <c r="M85" s="21" t="n">
        <v>2000000</v>
      </c>
      <c r="N85" s="21" t="n">
        <v>2000000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customFormat="false" ht="15" hidden="false" customHeight="false" outlineLevel="0" collapsed="false">
      <c r="B86" s="14" t="s">
        <v>278</v>
      </c>
      <c r="C86" s="14" t="s">
        <v>39</v>
      </c>
      <c r="D86" s="21"/>
      <c r="E86" s="21"/>
      <c r="F86" s="21"/>
      <c r="G86" s="21"/>
      <c r="H86" s="21"/>
      <c r="I86" s="21"/>
      <c r="J86" s="21"/>
      <c r="K86" s="21"/>
      <c r="L86" s="21"/>
      <c r="M86" s="21" t="n">
        <v>4000000</v>
      </c>
      <c r="N86" s="21" t="n">
        <v>4000000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customFormat="false" ht="15" hidden="false" customHeight="false" outlineLevel="0" collapsed="false">
      <c r="B87" s="14" t="s">
        <v>279</v>
      </c>
      <c r="C87" s="14" t="s">
        <v>39</v>
      </c>
      <c r="D87" s="21"/>
      <c r="E87" s="21"/>
      <c r="F87" s="21"/>
      <c r="G87" s="21"/>
      <c r="H87" s="21"/>
      <c r="I87" s="21"/>
      <c r="J87" s="21"/>
      <c r="K87" s="21"/>
      <c r="L87" s="21"/>
      <c r="M87" s="21" t="n">
        <v>3000000</v>
      </c>
      <c r="N87" s="21" t="n">
        <v>3000000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customFormat="false" ht="15" hidden="false" customHeight="false" outlineLevel="0" collapsed="false">
      <c r="B88" s="14" t="s">
        <v>280</v>
      </c>
      <c r="C88" s="14" t="s">
        <v>39</v>
      </c>
      <c r="D88" s="21"/>
      <c r="E88" s="21"/>
      <c r="F88" s="21"/>
      <c r="G88" s="21"/>
      <c r="H88" s="21"/>
      <c r="I88" s="21"/>
      <c r="J88" s="21"/>
      <c r="K88" s="21"/>
      <c r="L88" s="21"/>
      <c r="M88" s="21" t="n">
        <v>2500000</v>
      </c>
      <c r="N88" s="21" t="n">
        <v>2500000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customFormat="false" ht="15" hidden="false" customHeight="false" outlineLevel="0" collapsed="false">
      <c r="B89" s="14" t="s">
        <v>281</v>
      </c>
      <c r="C89" s="14" t="s">
        <v>39</v>
      </c>
      <c r="D89" s="21"/>
      <c r="E89" s="21"/>
      <c r="F89" s="21"/>
      <c r="G89" s="21"/>
      <c r="H89" s="21"/>
      <c r="I89" s="21"/>
      <c r="J89" s="21"/>
      <c r="K89" s="21"/>
      <c r="L89" s="21"/>
      <c r="M89" s="21" t="n">
        <v>4500000</v>
      </c>
      <c r="N89" s="21" t="n">
        <v>4500000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2" customFormat="false" ht="15" hidden="false" customHeight="false" outlineLevel="0" collapsed="false">
      <c r="A92" s="13" t="s">
        <v>282</v>
      </c>
    </row>
    <row r="93" customFormat="false" ht="15" hidden="false" customHeight="false" outlineLevel="0" collapsed="false">
      <c r="B93" s="3" t="s">
        <v>48</v>
      </c>
    </row>
    <row r="94" customFormat="false" ht="15" hidden="false" customHeight="false" outlineLevel="0" collapsed="false">
      <c r="B94" s="14" t="s">
        <v>283</v>
      </c>
      <c r="C94" s="14" t="s">
        <v>39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customFormat="false" ht="15" hidden="false" customHeight="false" outlineLevel="0" collapsed="false">
      <c r="B95" s="14" t="s">
        <v>284</v>
      </c>
      <c r="C95" s="14" t="s">
        <v>39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customFormat="false" ht="15" hidden="false" customHeight="false" outlineLevel="0" collapsed="false">
      <c r="B96" s="14" t="s">
        <v>285</v>
      </c>
      <c r="C96" s="14" t="s">
        <v>39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customFormat="false" ht="15" hidden="false" customHeight="false" outlineLevel="0" collapsed="false">
      <c r="B97" s="14" t="s">
        <v>286</v>
      </c>
      <c r="C97" s="14" t="s">
        <v>39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customFormat="false" ht="15" hidden="false" customHeight="false" outlineLevel="0" collapsed="false">
      <c r="B98" s="14" t="s">
        <v>287</v>
      </c>
      <c r="C98" s="14" t="s">
        <v>39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100" customFormat="false" ht="15" hidden="false" customHeight="false" outlineLevel="0" collapsed="false">
      <c r="B100" s="3" t="s">
        <v>51</v>
      </c>
    </row>
    <row r="101" customFormat="false" ht="15" hidden="false" customHeight="false" outlineLevel="0" collapsed="false">
      <c r="B101" s="14" t="s">
        <v>283</v>
      </c>
      <c r="C101" s="14" t="s">
        <v>39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customFormat="false" ht="15" hidden="false" customHeight="false" outlineLevel="0" collapsed="false">
      <c r="B102" s="14" t="s">
        <v>284</v>
      </c>
      <c r="C102" s="14" t="s">
        <v>39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customFormat="false" ht="15" hidden="false" customHeight="false" outlineLevel="0" collapsed="false">
      <c r="B103" s="14" t="s">
        <v>285</v>
      </c>
      <c r="C103" s="14" t="s">
        <v>39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customFormat="false" ht="15" hidden="false" customHeight="false" outlineLevel="0" collapsed="false">
      <c r="B104" s="14" t="s">
        <v>286</v>
      </c>
      <c r="C104" s="14" t="s">
        <v>39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customFormat="false" ht="15" hidden="false" customHeight="false" outlineLevel="0" collapsed="false">
      <c r="B105" s="14" t="s">
        <v>287</v>
      </c>
      <c r="C105" s="14" t="s">
        <v>39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7" customFormat="false" ht="15" hidden="false" customHeight="false" outlineLevel="0" collapsed="false">
      <c r="B107" s="3" t="s">
        <v>53</v>
      </c>
    </row>
    <row r="108" customFormat="false" ht="15" hidden="false" customHeight="false" outlineLevel="0" collapsed="false">
      <c r="B108" s="14" t="s">
        <v>283</v>
      </c>
      <c r="C108" s="14" t="s">
        <v>39</v>
      </c>
      <c r="D108" s="21"/>
      <c r="E108" s="21" t="n">
        <v>-125000</v>
      </c>
      <c r="F108" s="21" t="n">
        <v>-125000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customFormat="false" ht="15" hidden="false" customHeight="false" outlineLevel="0" collapsed="false">
      <c r="B109" s="14" t="s">
        <v>284</v>
      </c>
      <c r="C109" s="14" t="s">
        <v>39</v>
      </c>
      <c r="D109" s="21"/>
      <c r="E109" s="21" t="n">
        <v>-250000</v>
      </c>
      <c r="F109" s="21" t="n">
        <v>-250000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customFormat="false" ht="15" hidden="false" customHeight="false" outlineLevel="0" collapsed="false">
      <c r="B110" s="14" t="s">
        <v>285</v>
      </c>
      <c r="C110" s="14" t="s">
        <v>39</v>
      </c>
      <c r="D110" s="21"/>
      <c r="E110" s="21" t="n">
        <v>-62500</v>
      </c>
      <c r="F110" s="21" t="n">
        <v>-62500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customFormat="false" ht="15" hidden="false" customHeight="false" outlineLevel="0" collapsed="false">
      <c r="B111" s="14" t="s">
        <v>286</v>
      </c>
      <c r="C111" s="14" t="s">
        <v>39</v>
      </c>
      <c r="D111" s="21"/>
      <c r="E111" s="21" t="n">
        <v>-125000</v>
      </c>
      <c r="F111" s="21" t="n">
        <v>-125000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customFormat="false" ht="15" hidden="false" customHeight="false" outlineLevel="0" collapsed="false">
      <c r="B112" s="14" t="s">
        <v>287</v>
      </c>
      <c r="C112" s="14" t="s">
        <v>39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4" customFormat="false" ht="15" hidden="false" customHeight="false" outlineLevel="0" collapsed="false">
      <c r="B114" s="3" t="s">
        <v>55</v>
      </c>
    </row>
    <row r="115" customFormat="false" ht="15" hidden="false" customHeight="false" outlineLevel="0" collapsed="false">
      <c r="B115" s="14" t="s">
        <v>283</v>
      </c>
      <c r="C115" s="14" t="s">
        <v>39</v>
      </c>
      <c r="D115" s="21"/>
      <c r="E115" s="21"/>
      <c r="F115" s="21"/>
      <c r="G115" s="21"/>
      <c r="H115" s="21" t="n">
        <v>-500000</v>
      </c>
      <c r="I115" s="21" t="n">
        <v>-500000</v>
      </c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customFormat="false" ht="15" hidden="false" customHeight="false" outlineLevel="0" collapsed="false">
      <c r="B116" s="14" t="s">
        <v>284</v>
      </c>
      <c r="C116" s="14" t="s">
        <v>39</v>
      </c>
      <c r="D116" s="21"/>
      <c r="E116" s="21"/>
      <c r="F116" s="21"/>
      <c r="G116" s="21"/>
      <c r="H116" s="21" t="n">
        <v>-200000</v>
      </c>
      <c r="I116" s="21" t="n">
        <v>-200000</v>
      </c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customFormat="false" ht="15" hidden="false" customHeight="false" outlineLevel="0" collapsed="false">
      <c r="B117" s="14" t="s">
        <v>285</v>
      </c>
      <c r="C117" s="14" t="s">
        <v>39</v>
      </c>
      <c r="D117" s="21"/>
      <c r="E117" s="21"/>
      <c r="F117" s="21"/>
      <c r="G117" s="21"/>
      <c r="H117" s="21" t="n">
        <v>-700000</v>
      </c>
      <c r="I117" s="21" t="n">
        <v>-700000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customFormat="false" ht="15" hidden="false" customHeight="false" outlineLevel="0" collapsed="false">
      <c r="B118" s="14" t="s">
        <v>286</v>
      </c>
      <c r="C118" s="14" t="s">
        <v>39</v>
      </c>
      <c r="D118" s="21"/>
      <c r="E118" s="21"/>
      <c r="F118" s="21"/>
      <c r="G118" s="21"/>
      <c r="H118" s="21" t="n">
        <v>-800000</v>
      </c>
      <c r="I118" s="21" t="n">
        <v>-800000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customFormat="false" ht="15" hidden="false" customHeight="false" outlineLevel="0" collapsed="false">
      <c r="B119" s="14" t="s">
        <v>287</v>
      </c>
      <c r="C119" s="14" t="s">
        <v>39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1" customFormat="false" ht="15" hidden="false" customHeight="false" outlineLevel="0" collapsed="false">
      <c r="B121" s="3" t="s">
        <v>57</v>
      </c>
    </row>
    <row r="122" customFormat="false" ht="15" hidden="false" customHeight="false" outlineLevel="0" collapsed="false">
      <c r="B122" s="14" t="s">
        <v>283</v>
      </c>
      <c r="C122" s="14" t="s">
        <v>39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 t="n">
        <v>-500000</v>
      </c>
      <c r="N122" s="21" t="n">
        <v>-500000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customFormat="false" ht="15" hidden="false" customHeight="false" outlineLevel="0" collapsed="false">
      <c r="B123" s="14" t="s">
        <v>284</v>
      </c>
      <c r="C123" s="14" t="s">
        <v>39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 t="n">
        <v>-200000</v>
      </c>
      <c r="N123" s="21" t="n">
        <v>-200000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customFormat="false" ht="15" hidden="false" customHeight="false" outlineLevel="0" collapsed="false">
      <c r="B124" s="14" t="s">
        <v>285</v>
      </c>
      <c r="C124" s="14" t="s">
        <v>39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 t="n">
        <v>-700000</v>
      </c>
      <c r="N124" s="21" t="n">
        <v>-700000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customFormat="false" ht="15" hidden="false" customHeight="false" outlineLevel="0" collapsed="false">
      <c r="B125" s="14" t="s">
        <v>286</v>
      </c>
      <c r="C125" s="14" t="s">
        <v>39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 t="n">
        <v>-800000</v>
      </c>
      <c r="N125" s="21" t="n">
        <v>-800000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customFormat="false" ht="15" hidden="false" customHeight="false" outlineLevel="0" collapsed="false">
      <c r="B126" s="14" t="s">
        <v>287</v>
      </c>
      <c r="C126" s="14" t="s">
        <v>39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9" customFormat="false" ht="15" hidden="false" customHeight="false" outlineLevel="0" collapsed="false">
      <c r="A129" s="13" t="s">
        <v>288</v>
      </c>
    </row>
    <row r="130" customFormat="false" ht="15" hidden="false" customHeight="false" outlineLevel="0" collapsed="false">
      <c r="B130" s="14" t="s">
        <v>48</v>
      </c>
      <c r="C130" s="14" t="s">
        <v>39</v>
      </c>
      <c r="P130" s="21" t="n">
        <v>-14400000</v>
      </c>
      <c r="Q130" s="21" t="n">
        <v>-14400000</v>
      </c>
    </row>
    <row r="131" customFormat="false" ht="15" hidden="false" customHeight="false" outlineLevel="0" collapsed="false">
      <c r="B131" s="14" t="s">
        <v>51</v>
      </c>
      <c r="C131" s="14" t="s">
        <v>39</v>
      </c>
      <c r="S131" s="21" t="n">
        <v>-5800000</v>
      </c>
      <c r="T131" s="21" t="n">
        <v>-5800000</v>
      </c>
    </row>
    <row r="132" customFormat="false" ht="15" hidden="false" customHeight="false" outlineLevel="0" collapsed="false">
      <c r="B132" s="14" t="s">
        <v>53</v>
      </c>
      <c r="C132" s="14" t="s">
        <v>39</v>
      </c>
      <c r="U132" s="21" t="n">
        <v>-3900000</v>
      </c>
      <c r="V132" s="21" t="n">
        <v>-1950000</v>
      </c>
    </row>
    <row r="133" customFormat="false" ht="15" hidden="false" customHeight="false" outlineLevel="0" collapsed="false">
      <c r="B133" s="14" t="s">
        <v>55</v>
      </c>
      <c r="C133" s="14" t="s">
        <v>39</v>
      </c>
      <c r="X133" s="21" t="n">
        <v>-21600000</v>
      </c>
      <c r="Y133" s="21" t="n">
        <v>-21600000</v>
      </c>
    </row>
    <row r="134" customFormat="false" ht="15" hidden="false" customHeight="false" outlineLevel="0" collapsed="false">
      <c r="B134" s="14" t="s">
        <v>57</v>
      </c>
      <c r="C134" s="14" t="s">
        <v>39</v>
      </c>
    </row>
    <row r="137" customFormat="false" ht="15" hidden="false" customHeight="false" outlineLevel="0" collapsed="false">
      <c r="A137" s="6" t="s">
        <v>289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customFormat="false" ht="15" hidden="false" customHeight="false" outlineLevel="0" collapsed="false">
      <c r="A138" s="13" t="s">
        <v>290</v>
      </c>
    </row>
    <row r="139" customFormat="false" ht="15" hidden="false" customHeight="false" outlineLevel="0" collapsed="false">
      <c r="B139" s="3" t="s">
        <v>84</v>
      </c>
    </row>
    <row r="140" customFormat="false" ht="15" hidden="false" customHeight="false" outlineLevel="0" collapsed="false">
      <c r="B140" s="14" t="s">
        <v>291</v>
      </c>
      <c r="C140" s="14" t="s">
        <v>292</v>
      </c>
      <c r="D140" s="29" t="n">
        <v>-12</v>
      </c>
      <c r="E140" s="29" t="n">
        <v>-12.36</v>
      </c>
      <c r="F140" s="29" t="n">
        <v>-12.73</v>
      </c>
      <c r="G140" s="29" t="n">
        <v>-13.11</v>
      </c>
      <c r="H140" s="29" t="n">
        <v>-13.51</v>
      </c>
      <c r="I140" s="29" t="n">
        <v>-13.91</v>
      </c>
      <c r="J140" s="29" t="n">
        <v>-14.33</v>
      </c>
      <c r="K140" s="29" t="n">
        <v>-14.76</v>
      </c>
      <c r="L140" s="29" t="n">
        <v>-15.2</v>
      </c>
      <c r="M140" s="29" t="n">
        <v>-15.66</v>
      </c>
      <c r="N140" s="29" t="n">
        <v>-16.13</v>
      </c>
      <c r="O140" s="29" t="n">
        <v>-16.61</v>
      </c>
      <c r="P140" s="29" t="n">
        <v>-17.11</v>
      </c>
      <c r="Q140" s="29" t="n">
        <v>-17.62</v>
      </c>
      <c r="R140" s="29" t="n">
        <v>-18.15</v>
      </c>
      <c r="S140" s="29" t="n">
        <v>-18.7</v>
      </c>
      <c r="T140" s="29" t="n">
        <v>-19.26</v>
      </c>
      <c r="U140" s="29" t="n">
        <v>-19.83</v>
      </c>
      <c r="V140" s="29" t="n">
        <v>-20.43</v>
      </c>
      <c r="W140" s="29" t="n">
        <v>-21.04</v>
      </c>
      <c r="X140" s="29" t="n">
        <v>-21.67</v>
      </c>
      <c r="Y140" s="29" t="n">
        <v>-22.32</v>
      </c>
      <c r="Z140" s="29" t="n">
        <v>-22.99</v>
      </c>
      <c r="AA140" s="29" t="n">
        <v>-23.68</v>
      </c>
      <c r="AB140" s="29" t="n">
        <v>-24.39</v>
      </c>
    </row>
    <row r="141" customFormat="false" ht="15" hidden="false" customHeight="false" outlineLevel="0" collapsed="false">
      <c r="B141" s="14" t="s">
        <v>293</v>
      </c>
      <c r="C141" s="14" t="s">
        <v>292</v>
      </c>
      <c r="D141" s="29" t="n">
        <v>-12</v>
      </c>
      <c r="E141" s="29" t="n">
        <v>-12.36</v>
      </c>
      <c r="F141" s="29" t="n">
        <v>-12.73</v>
      </c>
      <c r="G141" s="29" t="n">
        <v>-13.11</v>
      </c>
      <c r="H141" s="29" t="n">
        <v>-13.51</v>
      </c>
      <c r="I141" s="29" t="n">
        <v>-13.91</v>
      </c>
      <c r="J141" s="29" t="n">
        <v>-14.33</v>
      </c>
      <c r="K141" s="29" t="n">
        <v>-14.76</v>
      </c>
      <c r="L141" s="29" t="n">
        <v>-15.2</v>
      </c>
      <c r="M141" s="29" t="n">
        <v>-15.66</v>
      </c>
      <c r="N141" s="29" t="n">
        <v>-16.13</v>
      </c>
      <c r="O141" s="29" t="n">
        <v>-16.61</v>
      </c>
      <c r="P141" s="29" t="n">
        <v>-17.11</v>
      </c>
      <c r="Q141" s="29" t="n">
        <v>-17.62</v>
      </c>
      <c r="R141" s="29" t="n">
        <v>-18.15</v>
      </c>
      <c r="S141" s="29" t="n">
        <v>-18.7</v>
      </c>
      <c r="T141" s="29" t="n">
        <v>-19.26</v>
      </c>
      <c r="U141" s="29" t="n">
        <v>-19.83</v>
      </c>
      <c r="V141" s="29" t="n">
        <v>-20.43</v>
      </c>
      <c r="W141" s="29" t="n">
        <v>-21.04</v>
      </c>
      <c r="X141" s="29" t="n">
        <v>-21.67</v>
      </c>
      <c r="Y141" s="29" t="n">
        <v>-22.32</v>
      </c>
      <c r="Z141" s="29" t="n">
        <v>-22.99</v>
      </c>
      <c r="AA141" s="29" t="n">
        <v>-23.68</v>
      </c>
      <c r="AB141" s="29" t="n">
        <v>-24.39</v>
      </c>
    </row>
    <row r="142" customFormat="false" ht="15" hidden="false" customHeight="false" outlineLevel="0" collapsed="false">
      <c r="B142" s="14" t="s">
        <v>294</v>
      </c>
      <c r="C142" s="14" t="s">
        <v>292</v>
      </c>
      <c r="D142" s="29" t="n">
        <v>-12</v>
      </c>
      <c r="E142" s="29" t="n">
        <v>-12.36</v>
      </c>
      <c r="F142" s="29" t="n">
        <v>-12.73</v>
      </c>
      <c r="G142" s="29" t="n">
        <v>-13.11</v>
      </c>
      <c r="H142" s="29" t="n">
        <v>-13.51</v>
      </c>
      <c r="I142" s="29" t="n">
        <v>-13.91</v>
      </c>
      <c r="J142" s="29" t="n">
        <v>-14.33</v>
      </c>
      <c r="K142" s="29" t="n">
        <v>-14.76</v>
      </c>
      <c r="L142" s="29" t="n">
        <v>-15.2</v>
      </c>
      <c r="M142" s="29" t="n">
        <v>-15.66</v>
      </c>
      <c r="N142" s="29" t="n">
        <v>-16.13</v>
      </c>
      <c r="O142" s="29" t="n">
        <v>-16.61</v>
      </c>
      <c r="P142" s="29" t="n">
        <v>-17.11</v>
      </c>
      <c r="Q142" s="29" t="n">
        <v>-17.62</v>
      </c>
      <c r="R142" s="29" t="n">
        <v>-18.15</v>
      </c>
      <c r="S142" s="29" t="n">
        <v>-18.7</v>
      </c>
      <c r="T142" s="29" t="n">
        <v>-19.26</v>
      </c>
      <c r="U142" s="29" t="n">
        <v>-19.83</v>
      </c>
      <c r="V142" s="29" t="n">
        <v>-20.43</v>
      </c>
      <c r="W142" s="29" t="n">
        <v>-21.04</v>
      </c>
      <c r="X142" s="29" t="n">
        <v>-21.67</v>
      </c>
      <c r="Y142" s="29" t="n">
        <v>-22.32</v>
      </c>
      <c r="Z142" s="29" t="n">
        <v>-22.99</v>
      </c>
      <c r="AA142" s="29" t="n">
        <v>-23.68</v>
      </c>
      <c r="AB142" s="29" t="n">
        <v>-24.39</v>
      </c>
    </row>
    <row r="143" customFormat="false" ht="15" hidden="false" customHeight="false" outlineLevel="0" collapsed="false">
      <c r="B143" s="14" t="s">
        <v>295</v>
      </c>
      <c r="C143" s="14" t="s">
        <v>292</v>
      </c>
      <c r="D143" s="29" t="n">
        <v>-12</v>
      </c>
      <c r="E143" s="29" t="n">
        <v>-12.36</v>
      </c>
      <c r="F143" s="29" t="n">
        <v>-12.73</v>
      </c>
      <c r="G143" s="29" t="n">
        <v>-13.11</v>
      </c>
      <c r="H143" s="29" t="n">
        <v>-13.51</v>
      </c>
      <c r="I143" s="29" t="n">
        <v>-13.91</v>
      </c>
      <c r="J143" s="29" t="n">
        <v>-14.33</v>
      </c>
      <c r="K143" s="29" t="n">
        <v>-14.76</v>
      </c>
      <c r="L143" s="29" t="n">
        <v>-15.2</v>
      </c>
      <c r="M143" s="29" t="n">
        <v>-15.66</v>
      </c>
      <c r="N143" s="29" t="n">
        <v>-16.13</v>
      </c>
      <c r="O143" s="29" t="n">
        <v>-16.61</v>
      </c>
      <c r="P143" s="29" t="n">
        <v>-17.11</v>
      </c>
      <c r="Q143" s="29" t="n">
        <v>-17.62</v>
      </c>
      <c r="R143" s="29" t="n">
        <v>-18.15</v>
      </c>
      <c r="S143" s="29" t="n">
        <v>-18.7</v>
      </c>
      <c r="T143" s="29" t="n">
        <v>-19.26</v>
      </c>
      <c r="U143" s="29" t="n">
        <v>-19.83</v>
      </c>
      <c r="V143" s="29" t="n">
        <v>-20.43</v>
      </c>
      <c r="W143" s="29" t="n">
        <v>-21.04</v>
      </c>
      <c r="X143" s="29" t="n">
        <v>-21.67</v>
      </c>
      <c r="Y143" s="29" t="n">
        <v>-22.32</v>
      </c>
      <c r="Z143" s="29" t="n">
        <v>-22.99</v>
      </c>
      <c r="AA143" s="29" t="n">
        <v>-23.68</v>
      </c>
      <c r="AB143" s="29" t="n">
        <v>-24.39</v>
      </c>
    </row>
    <row r="144" customFormat="false" ht="15" hidden="false" customHeight="false" outlineLevel="0" collapsed="false">
      <c r="B144" s="14" t="s">
        <v>296</v>
      </c>
      <c r="C144" s="14" t="s">
        <v>292</v>
      </c>
      <c r="D144" s="29" t="n">
        <v>-12</v>
      </c>
      <c r="E144" s="29" t="n">
        <v>-12.36</v>
      </c>
      <c r="F144" s="29" t="n">
        <v>-12.73</v>
      </c>
      <c r="G144" s="29" t="n">
        <v>-13.11</v>
      </c>
      <c r="H144" s="29" t="n">
        <v>-13.51</v>
      </c>
      <c r="I144" s="29" t="n">
        <v>-13.91</v>
      </c>
      <c r="J144" s="29" t="n">
        <v>-14.33</v>
      </c>
      <c r="K144" s="29" t="n">
        <v>-14.76</v>
      </c>
      <c r="L144" s="29" t="n">
        <v>-15.2</v>
      </c>
      <c r="M144" s="29" t="n">
        <v>-15.66</v>
      </c>
      <c r="N144" s="29" t="n">
        <v>-16.13</v>
      </c>
      <c r="O144" s="29" t="n">
        <v>-16.61</v>
      </c>
      <c r="P144" s="29" t="n">
        <v>-17.11</v>
      </c>
      <c r="Q144" s="29" t="n">
        <v>-17.62</v>
      </c>
      <c r="R144" s="29" t="n">
        <v>-18.15</v>
      </c>
      <c r="S144" s="29" t="n">
        <v>-18.7</v>
      </c>
      <c r="T144" s="29" t="n">
        <v>-19.26</v>
      </c>
      <c r="U144" s="29" t="n">
        <v>-19.83</v>
      </c>
      <c r="V144" s="29" t="n">
        <v>-20.43</v>
      </c>
      <c r="W144" s="29" t="n">
        <v>-21.04</v>
      </c>
      <c r="X144" s="29" t="n">
        <v>-21.67</v>
      </c>
      <c r="Y144" s="29" t="n">
        <v>-22.32</v>
      </c>
      <c r="Z144" s="29" t="n">
        <v>-22.99</v>
      </c>
      <c r="AA144" s="29" t="n">
        <v>-23.68</v>
      </c>
      <c r="AB144" s="29" t="n">
        <v>-24.39</v>
      </c>
    </row>
    <row r="146" customFormat="false" ht="15" hidden="false" customHeight="false" outlineLevel="0" collapsed="false">
      <c r="B146" s="3" t="s">
        <v>86</v>
      </c>
    </row>
    <row r="147" customFormat="false" ht="15" hidden="false" customHeight="false" outlineLevel="0" collapsed="false">
      <c r="B147" s="14" t="s">
        <v>291</v>
      </c>
      <c r="C147" s="14" t="s">
        <v>297</v>
      </c>
      <c r="D147" s="29" t="n">
        <v>-20</v>
      </c>
      <c r="E147" s="29" t="n">
        <v>-20.6</v>
      </c>
      <c r="F147" s="29" t="n">
        <v>-21.22</v>
      </c>
      <c r="G147" s="29" t="n">
        <v>-21.85</v>
      </c>
      <c r="H147" s="29" t="n">
        <v>-22.51</v>
      </c>
      <c r="I147" s="29" t="n">
        <v>-23.19</v>
      </c>
      <c r="J147" s="29" t="n">
        <v>-23.88</v>
      </c>
      <c r="K147" s="29" t="n">
        <v>-24.6</v>
      </c>
      <c r="L147" s="29" t="n">
        <v>-25.34</v>
      </c>
      <c r="M147" s="29" t="n">
        <v>-26.1</v>
      </c>
      <c r="N147" s="29" t="n">
        <v>-26.88</v>
      </c>
      <c r="O147" s="29" t="n">
        <v>-27.68</v>
      </c>
      <c r="P147" s="29" t="n">
        <v>-28.52</v>
      </c>
      <c r="Q147" s="29" t="n">
        <v>-29.37</v>
      </c>
      <c r="R147" s="29" t="n">
        <v>-30.25</v>
      </c>
      <c r="S147" s="29" t="n">
        <v>-31.16</v>
      </c>
      <c r="T147" s="29" t="n">
        <v>-32.09</v>
      </c>
      <c r="U147" s="29" t="n">
        <v>-33.06</v>
      </c>
      <c r="V147" s="29" t="n">
        <v>-34.05</v>
      </c>
      <c r="W147" s="29" t="n">
        <v>-35.07</v>
      </c>
      <c r="X147" s="29" t="n">
        <v>-36.12</v>
      </c>
      <c r="Y147" s="29" t="n">
        <v>-37.21</v>
      </c>
      <c r="Z147" s="29" t="n">
        <v>-38.32</v>
      </c>
      <c r="AA147" s="29" t="n">
        <v>-39.47</v>
      </c>
      <c r="AB147" s="29" t="n">
        <v>-40.66</v>
      </c>
    </row>
    <row r="148" customFormat="false" ht="15" hidden="false" customHeight="false" outlineLevel="0" collapsed="false">
      <c r="B148" s="14" t="s">
        <v>293</v>
      </c>
      <c r="C148" s="14" t="s">
        <v>297</v>
      </c>
      <c r="D148" s="29" t="n">
        <v>-20</v>
      </c>
      <c r="E148" s="29" t="n">
        <v>-20.6</v>
      </c>
      <c r="F148" s="29" t="n">
        <v>-21.22</v>
      </c>
      <c r="G148" s="29" t="n">
        <v>-21.85</v>
      </c>
      <c r="H148" s="29" t="n">
        <v>-22.51</v>
      </c>
      <c r="I148" s="29" t="n">
        <v>-23.19</v>
      </c>
      <c r="J148" s="29" t="n">
        <v>-23.88</v>
      </c>
      <c r="K148" s="29" t="n">
        <v>-24.6</v>
      </c>
      <c r="L148" s="29" t="n">
        <v>-25.34</v>
      </c>
      <c r="M148" s="29" t="n">
        <v>-26.1</v>
      </c>
      <c r="N148" s="29" t="n">
        <v>-26.88</v>
      </c>
      <c r="O148" s="29" t="n">
        <v>-27.68</v>
      </c>
      <c r="P148" s="29" t="n">
        <v>-28.52</v>
      </c>
      <c r="Q148" s="29" t="n">
        <v>-29.37</v>
      </c>
      <c r="R148" s="29" t="n">
        <v>-30.25</v>
      </c>
      <c r="S148" s="29" t="n">
        <v>-31.16</v>
      </c>
      <c r="T148" s="29" t="n">
        <v>-32.09</v>
      </c>
      <c r="U148" s="29" t="n">
        <v>-33.06</v>
      </c>
      <c r="V148" s="29" t="n">
        <v>-34.05</v>
      </c>
      <c r="W148" s="29" t="n">
        <v>-35.07</v>
      </c>
      <c r="X148" s="29" t="n">
        <v>-36.12</v>
      </c>
      <c r="Y148" s="29" t="n">
        <v>-37.21</v>
      </c>
      <c r="Z148" s="29" t="n">
        <v>-38.32</v>
      </c>
      <c r="AA148" s="29" t="n">
        <v>-39.47</v>
      </c>
      <c r="AB148" s="29" t="n">
        <v>-40.66</v>
      </c>
    </row>
    <row r="149" customFormat="false" ht="15" hidden="false" customHeight="false" outlineLevel="0" collapsed="false">
      <c r="B149" s="14" t="s">
        <v>294</v>
      </c>
      <c r="C149" s="14" t="s">
        <v>297</v>
      </c>
      <c r="D149" s="29" t="n">
        <v>-20</v>
      </c>
      <c r="E149" s="29" t="n">
        <v>-20.6</v>
      </c>
      <c r="F149" s="29" t="n">
        <v>-21.22</v>
      </c>
      <c r="G149" s="29" t="n">
        <v>-21.85</v>
      </c>
      <c r="H149" s="29" t="n">
        <v>-22.51</v>
      </c>
      <c r="I149" s="29" t="n">
        <v>-23.19</v>
      </c>
      <c r="J149" s="29" t="n">
        <v>-23.88</v>
      </c>
      <c r="K149" s="29" t="n">
        <v>-24.6</v>
      </c>
      <c r="L149" s="29" t="n">
        <v>-25.34</v>
      </c>
      <c r="M149" s="29" t="n">
        <v>-26.1</v>
      </c>
      <c r="N149" s="29" t="n">
        <v>-26.88</v>
      </c>
      <c r="O149" s="29" t="n">
        <v>-27.68</v>
      </c>
      <c r="P149" s="29" t="n">
        <v>-28.52</v>
      </c>
      <c r="Q149" s="29" t="n">
        <v>-29.37</v>
      </c>
      <c r="R149" s="29" t="n">
        <v>-30.25</v>
      </c>
      <c r="S149" s="29" t="n">
        <v>-31.16</v>
      </c>
      <c r="T149" s="29" t="n">
        <v>-32.09</v>
      </c>
      <c r="U149" s="29" t="n">
        <v>-33.06</v>
      </c>
      <c r="V149" s="29" t="n">
        <v>-34.05</v>
      </c>
      <c r="W149" s="29" t="n">
        <v>-35.07</v>
      </c>
      <c r="X149" s="29" t="n">
        <v>-36.12</v>
      </c>
      <c r="Y149" s="29" t="n">
        <v>-37.21</v>
      </c>
      <c r="Z149" s="29" t="n">
        <v>-38.32</v>
      </c>
      <c r="AA149" s="29" t="n">
        <v>-39.47</v>
      </c>
      <c r="AB149" s="29" t="n">
        <v>-40.66</v>
      </c>
    </row>
    <row r="150" customFormat="false" ht="15" hidden="false" customHeight="false" outlineLevel="0" collapsed="false">
      <c r="B150" s="14" t="s">
        <v>295</v>
      </c>
      <c r="C150" s="14" t="s">
        <v>297</v>
      </c>
      <c r="D150" s="29" t="n">
        <v>-20</v>
      </c>
      <c r="E150" s="29" t="n">
        <v>-20.6</v>
      </c>
      <c r="F150" s="29" t="n">
        <v>-21.22</v>
      </c>
      <c r="G150" s="29" t="n">
        <v>-21.85</v>
      </c>
      <c r="H150" s="29" t="n">
        <v>-22.51</v>
      </c>
      <c r="I150" s="29" t="n">
        <v>-23.19</v>
      </c>
      <c r="J150" s="29" t="n">
        <v>-23.88</v>
      </c>
      <c r="K150" s="29" t="n">
        <v>-24.6</v>
      </c>
      <c r="L150" s="29" t="n">
        <v>-25.34</v>
      </c>
      <c r="M150" s="29" t="n">
        <v>-26.1</v>
      </c>
      <c r="N150" s="29" t="n">
        <v>-26.88</v>
      </c>
      <c r="O150" s="29" t="n">
        <v>-27.68</v>
      </c>
      <c r="P150" s="29" t="n">
        <v>-28.52</v>
      </c>
      <c r="Q150" s="29" t="n">
        <v>-29.37</v>
      </c>
      <c r="R150" s="29" t="n">
        <v>-30.25</v>
      </c>
      <c r="S150" s="29" t="n">
        <v>-31.16</v>
      </c>
      <c r="T150" s="29" t="n">
        <v>-32.09</v>
      </c>
      <c r="U150" s="29" t="n">
        <v>-33.06</v>
      </c>
      <c r="V150" s="29" t="n">
        <v>-34.05</v>
      </c>
      <c r="W150" s="29" t="n">
        <v>-35.07</v>
      </c>
      <c r="X150" s="29" t="n">
        <v>-36.12</v>
      </c>
      <c r="Y150" s="29" t="n">
        <v>-37.21</v>
      </c>
      <c r="Z150" s="29" t="n">
        <v>-38.32</v>
      </c>
      <c r="AA150" s="29" t="n">
        <v>-39.47</v>
      </c>
      <c r="AB150" s="29" t="n">
        <v>-40.66</v>
      </c>
    </row>
    <row r="151" customFormat="false" ht="15" hidden="false" customHeight="false" outlineLevel="0" collapsed="false">
      <c r="B151" s="14" t="s">
        <v>296</v>
      </c>
      <c r="C151" s="14" t="s">
        <v>297</v>
      </c>
      <c r="D151" s="29" t="n">
        <v>-20</v>
      </c>
      <c r="E151" s="29" t="n">
        <v>-20.6</v>
      </c>
      <c r="F151" s="29" t="n">
        <v>-21.22</v>
      </c>
      <c r="G151" s="29" t="n">
        <v>-21.85</v>
      </c>
      <c r="H151" s="29" t="n">
        <v>-22.51</v>
      </c>
      <c r="I151" s="29" t="n">
        <v>-23.19</v>
      </c>
      <c r="J151" s="29" t="n">
        <v>-23.88</v>
      </c>
      <c r="K151" s="29" t="n">
        <v>-24.6</v>
      </c>
      <c r="L151" s="29" t="n">
        <v>-25.34</v>
      </c>
      <c r="M151" s="29" t="n">
        <v>-26.1</v>
      </c>
      <c r="N151" s="29" t="n">
        <v>-26.88</v>
      </c>
      <c r="O151" s="29" t="n">
        <v>-27.68</v>
      </c>
      <c r="P151" s="29" t="n">
        <v>-28.52</v>
      </c>
      <c r="Q151" s="29" t="n">
        <v>-29.37</v>
      </c>
      <c r="R151" s="29" t="n">
        <v>-30.25</v>
      </c>
      <c r="S151" s="29" t="n">
        <v>-31.16</v>
      </c>
      <c r="T151" s="29" t="n">
        <v>-32.09</v>
      </c>
      <c r="U151" s="29" t="n">
        <v>-33.06</v>
      </c>
      <c r="V151" s="29" t="n">
        <v>-34.05</v>
      </c>
      <c r="W151" s="29" t="n">
        <v>-35.07</v>
      </c>
      <c r="X151" s="29" t="n">
        <v>-36.12</v>
      </c>
      <c r="Y151" s="29" t="n">
        <v>-37.21</v>
      </c>
      <c r="Z151" s="29" t="n">
        <v>-38.32</v>
      </c>
      <c r="AA151" s="29" t="n">
        <v>-39.47</v>
      </c>
      <c r="AB151" s="29" t="n">
        <v>-40.66</v>
      </c>
    </row>
    <row r="153" customFormat="false" ht="15" hidden="false" customHeight="false" outlineLevel="0" collapsed="false">
      <c r="B153" s="3" t="s">
        <v>88</v>
      </c>
    </row>
    <row r="154" customFormat="false" ht="15" hidden="false" customHeight="false" outlineLevel="0" collapsed="false">
      <c r="B154" s="14" t="s">
        <v>291</v>
      </c>
      <c r="C154" s="14" t="s">
        <v>39</v>
      </c>
      <c r="D154" s="21" t="n">
        <v>-2500000</v>
      </c>
      <c r="E154" s="21" t="n">
        <v>-2575000</v>
      </c>
      <c r="F154" s="21" t="n">
        <v>-2652250</v>
      </c>
      <c r="G154" s="21" t="n">
        <v>-2731817.5</v>
      </c>
      <c r="H154" s="21" t="n">
        <v>-2813772.03</v>
      </c>
      <c r="I154" s="21" t="n">
        <v>-2898185.19</v>
      </c>
      <c r="J154" s="21" t="n">
        <v>-2985130.74</v>
      </c>
      <c r="K154" s="21" t="n">
        <v>-3074684.66</v>
      </c>
      <c r="L154" s="21" t="n">
        <v>-3166925.2</v>
      </c>
      <c r="M154" s="21" t="n">
        <v>-3261932.96</v>
      </c>
      <c r="N154" s="21" t="n">
        <v>-3359790.95</v>
      </c>
      <c r="O154" s="21" t="n">
        <v>-3460584.68</v>
      </c>
      <c r="P154" s="21" t="n">
        <v>-3564402.22</v>
      </c>
      <c r="Q154" s="21" t="n">
        <v>-3671334.28</v>
      </c>
      <c r="R154" s="21" t="n">
        <v>-3781474.31</v>
      </c>
      <c r="S154" s="21" t="n">
        <v>-3894918.54</v>
      </c>
      <c r="T154" s="21" t="n">
        <v>-4011766.1</v>
      </c>
      <c r="U154" s="21" t="n">
        <v>-4132119.08</v>
      </c>
      <c r="V154" s="21" t="n">
        <v>-4256082.65</v>
      </c>
      <c r="W154" s="21" t="n">
        <v>-4383765.13</v>
      </c>
      <c r="X154" s="21" t="n">
        <v>-4515278.09</v>
      </c>
      <c r="Y154" s="21" t="n">
        <v>-4650736.43</v>
      </c>
      <c r="Z154" s="21" t="n">
        <v>-4790258.52</v>
      </c>
      <c r="AA154" s="21" t="n">
        <v>-4933966.28</v>
      </c>
      <c r="AB154" s="21" t="n">
        <v>-5081985.27</v>
      </c>
    </row>
    <row r="155" customFormat="false" ht="15" hidden="false" customHeight="false" outlineLevel="0" collapsed="false">
      <c r="B155" s="14" t="s">
        <v>293</v>
      </c>
      <c r="C155" s="14" t="s">
        <v>39</v>
      </c>
      <c r="D155" s="21" t="n">
        <v>-2500000</v>
      </c>
      <c r="E155" s="21" t="n">
        <v>-2575000</v>
      </c>
      <c r="F155" s="21" t="n">
        <v>-2652250</v>
      </c>
      <c r="G155" s="21" t="n">
        <v>-2731817.5</v>
      </c>
      <c r="H155" s="21" t="n">
        <v>-2813772.03</v>
      </c>
      <c r="I155" s="21" t="n">
        <v>-2898185.19</v>
      </c>
      <c r="J155" s="21" t="n">
        <v>-2985130.74</v>
      </c>
      <c r="K155" s="21" t="n">
        <v>-3074684.66</v>
      </c>
      <c r="L155" s="21" t="n">
        <v>-3166925.2</v>
      </c>
      <c r="M155" s="21" t="n">
        <v>-3261932.96</v>
      </c>
      <c r="N155" s="21" t="n">
        <v>-3359790.95</v>
      </c>
      <c r="O155" s="21" t="n">
        <v>-3460584.68</v>
      </c>
      <c r="P155" s="21" t="n">
        <v>-3564402.22</v>
      </c>
      <c r="Q155" s="21" t="n">
        <v>-3671334.28</v>
      </c>
      <c r="R155" s="21" t="n">
        <v>-3781474.31</v>
      </c>
      <c r="S155" s="21" t="n">
        <v>-3894918.54</v>
      </c>
      <c r="T155" s="21" t="n">
        <v>-4011766.1</v>
      </c>
      <c r="U155" s="21" t="n">
        <v>-4132119.08</v>
      </c>
      <c r="V155" s="21" t="n">
        <v>-4256082.65</v>
      </c>
      <c r="W155" s="21" t="n">
        <v>-4383765.13</v>
      </c>
      <c r="X155" s="21" t="n">
        <v>-4515278.09</v>
      </c>
      <c r="Y155" s="21" t="n">
        <v>-4650736.43</v>
      </c>
      <c r="Z155" s="21" t="n">
        <v>-4790258.52</v>
      </c>
      <c r="AA155" s="21" t="n">
        <v>-4933966.28</v>
      </c>
      <c r="AB155" s="21" t="n">
        <v>-5081985.27</v>
      </c>
    </row>
    <row r="156" customFormat="false" ht="15" hidden="false" customHeight="false" outlineLevel="0" collapsed="false">
      <c r="B156" s="14" t="s">
        <v>294</v>
      </c>
      <c r="C156" s="14" t="s">
        <v>39</v>
      </c>
      <c r="D156" s="21" t="n">
        <v>-2500000</v>
      </c>
      <c r="E156" s="21" t="n">
        <v>-2575000</v>
      </c>
      <c r="F156" s="21" t="n">
        <v>-2652250</v>
      </c>
      <c r="G156" s="21" t="n">
        <v>-2731817.5</v>
      </c>
      <c r="H156" s="21" t="n">
        <v>-2813772.03</v>
      </c>
      <c r="I156" s="21" t="n">
        <v>-2898185.19</v>
      </c>
      <c r="J156" s="21" t="n">
        <v>-2985130.74</v>
      </c>
      <c r="K156" s="21" t="n">
        <v>-3074684.66</v>
      </c>
      <c r="L156" s="21" t="n">
        <v>-3166925.2</v>
      </c>
      <c r="M156" s="21" t="n">
        <v>-3261932.96</v>
      </c>
      <c r="N156" s="21" t="n">
        <v>-3359790.95</v>
      </c>
      <c r="O156" s="21" t="n">
        <v>-3460584.68</v>
      </c>
      <c r="P156" s="21" t="n">
        <v>-3564402.22</v>
      </c>
      <c r="Q156" s="21" t="n">
        <v>-3671334.28</v>
      </c>
      <c r="R156" s="21" t="n">
        <v>-3781474.31</v>
      </c>
      <c r="S156" s="21" t="n">
        <v>-3894918.54</v>
      </c>
      <c r="T156" s="21" t="n">
        <v>-4011766.1</v>
      </c>
      <c r="U156" s="21" t="n">
        <v>-4132119.08</v>
      </c>
      <c r="V156" s="21" t="n">
        <v>-4256082.65</v>
      </c>
      <c r="W156" s="21" t="n">
        <v>-4383765.13</v>
      </c>
      <c r="X156" s="21" t="n">
        <v>-4515278.09</v>
      </c>
      <c r="Y156" s="21" t="n">
        <v>-4650736.43</v>
      </c>
      <c r="Z156" s="21" t="n">
        <v>-4790258.52</v>
      </c>
      <c r="AA156" s="21" t="n">
        <v>-4933966.28</v>
      </c>
      <c r="AB156" s="21" t="n">
        <v>-5081985.27</v>
      </c>
    </row>
    <row r="157" customFormat="false" ht="15" hidden="false" customHeight="false" outlineLevel="0" collapsed="false">
      <c r="B157" s="14" t="s">
        <v>295</v>
      </c>
      <c r="C157" s="14" t="s">
        <v>39</v>
      </c>
      <c r="D157" s="21" t="n">
        <v>-2500000</v>
      </c>
      <c r="E157" s="21" t="n">
        <v>-2575000</v>
      </c>
      <c r="F157" s="21" t="n">
        <v>-2652250</v>
      </c>
      <c r="G157" s="21" t="n">
        <v>-2731817.5</v>
      </c>
      <c r="H157" s="21" t="n">
        <v>-2813772.03</v>
      </c>
      <c r="I157" s="21" t="n">
        <v>-2898185.19</v>
      </c>
      <c r="J157" s="21" t="n">
        <v>-2985130.74</v>
      </c>
      <c r="K157" s="21" t="n">
        <v>-3074684.66</v>
      </c>
      <c r="L157" s="21" t="n">
        <v>-3166925.2</v>
      </c>
      <c r="M157" s="21" t="n">
        <v>-3261932.96</v>
      </c>
      <c r="N157" s="21" t="n">
        <v>-3359790.95</v>
      </c>
      <c r="O157" s="21" t="n">
        <v>-3460584.68</v>
      </c>
      <c r="P157" s="21" t="n">
        <v>-3564402.22</v>
      </c>
      <c r="Q157" s="21" t="n">
        <v>-3671334.28</v>
      </c>
      <c r="R157" s="21" t="n">
        <v>-3781474.31</v>
      </c>
      <c r="S157" s="21" t="n">
        <v>-3894918.54</v>
      </c>
      <c r="T157" s="21" t="n">
        <v>-4011766.1</v>
      </c>
      <c r="U157" s="21" t="n">
        <v>-4132119.08</v>
      </c>
      <c r="V157" s="21" t="n">
        <v>-4256082.65</v>
      </c>
      <c r="W157" s="21" t="n">
        <v>-4383765.13</v>
      </c>
      <c r="X157" s="21" t="n">
        <v>-4515278.09</v>
      </c>
      <c r="Y157" s="21" t="n">
        <v>-4650736.43</v>
      </c>
      <c r="Z157" s="21" t="n">
        <v>-4790258.52</v>
      </c>
      <c r="AA157" s="21" t="n">
        <v>-4933966.28</v>
      </c>
      <c r="AB157" s="21" t="n">
        <v>-5081985.27</v>
      </c>
    </row>
    <row r="158" customFormat="false" ht="15" hidden="false" customHeight="false" outlineLevel="0" collapsed="false">
      <c r="B158" s="14" t="s">
        <v>296</v>
      </c>
      <c r="C158" s="14" t="s">
        <v>39</v>
      </c>
      <c r="D158" s="21" t="n">
        <v>-2500000</v>
      </c>
      <c r="E158" s="21" t="n">
        <v>-2575000</v>
      </c>
      <c r="F158" s="21" t="n">
        <v>-2652250</v>
      </c>
      <c r="G158" s="21" t="n">
        <v>-2731817.5</v>
      </c>
      <c r="H158" s="21" t="n">
        <v>-2813772.03</v>
      </c>
      <c r="I158" s="21" t="n">
        <v>-2898185.19</v>
      </c>
      <c r="J158" s="21" t="n">
        <v>-2985130.74</v>
      </c>
      <c r="K158" s="21" t="n">
        <v>-3074684.66</v>
      </c>
      <c r="L158" s="21" t="n">
        <v>-3166925.2</v>
      </c>
      <c r="M158" s="21" t="n">
        <v>-3261932.96</v>
      </c>
      <c r="N158" s="21" t="n">
        <v>-3359790.95</v>
      </c>
      <c r="O158" s="21" t="n">
        <v>-3460584.68</v>
      </c>
      <c r="P158" s="21" t="n">
        <v>-3564402.22</v>
      </c>
      <c r="Q158" s="21" t="n">
        <v>-3671334.28</v>
      </c>
      <c r="R158" s="21" t="n">
        <v>-3781474.31</v>
      </c>
      <c r="S158" s="21" t="n">
        <v>-3894918.54</v>
      </c>
      <c r="T158" s="21" t="n">
        <v>-4011766.1</v>
      </c>
      <c r="U158" s="21" t="n">
        <v>-4132119.08</v>
      </c>
      <c r="V158" s="21" t="n">
        <v>-4256082.65</v>
      </c>
      <c r="W158" s="21" t="n">
        <v>-4383765.13</v>
      </c>
      <c r="X158" s="21" t="n">
        <v>-4515278.09</v>
      </c>
      <c r="Y158" s="21" t="n">
        <v>-4650736.43</v>
      </c>
      <c r="Z158" s="21" t="n">
        <v>-4790258.52</v>
      </c>
      <c r="AA158" s="21" t="n">
        <v>-4933966.28</v>
      </c>
      <c r="AB158" s="21" t="n">
        <v>-5081985.27</v>
      </c>
    </row>
    <row r="160" customFormat="false" ht="15" hidden="false" customHeight="false" outlineLevel="0" collapsed="false">
      <c r="B160" s="3" t="s">
        <v>298</v>
      </c>
    </row>
    <row r="161" customFormat="false" ht="15" hidden="false" customHeight="false" outlineLevel="0" collapsed="false">
      <c r="B161" s="14" t="s">
        <v>291</v>
      </c>
      <c r="C161" s="14" t="s">
        <v>297</v>
      </c>
      <c r="D161" s="29" t="n">
        <v>-1</v>
      </c>
      <c r="E161" s="29" t="n">
        <v>-1.03</v>
      </c>
      <c r="F161" s="29" t="n">
        <v>-1.06</v>
      </c>
      <c r="G161" s="29" t="n">
        <v>-1.09</v>
      </c>
      <c r="H161" s="29" t="n">
        <v>-1.13</v>
      </c>
      <c r="I161" s="29" t="n">
        <v>-1.16</v>
      </c>
      <c r="J161" s="29" t="n">
        <v>-1.19</v>
      </c>
      <c r="K161" s="29" t="n">
        <v>-1.23</v>
      </c>
      <c r="L161" s="29" t="n">
        <v>-1.27</v>
      </c>
      <c r="M161" s="29" t="n">
        <v>-1.3</v>
      </c>
      <c r="N161" s="29" t="n">
        <v>-1.34</v>
      </c>
      <c r="O161" s="29" t="n">
        <v>-1.38</v>
      </c>
      <c r="P161" s="29" t="n">
        <v>-1.43</v>
      </c>
      <c r="Q161" s="29" t="n">
        <v>-1.47</v>
      </c>
      <c r="R161" s="29" t="n">
        <v>-1.51</v>
      </c>
      <c r="S161" s="29" t="n">
        <v>-1.56</v>
      </c>
      <c r="T161" s="29" t="n">
        <v>-1.6</v>
      </c>
      <c r="U161" s="29" t="n">
        <v>-1.65</v>
      </c>
      <c r="V161" s="29" t="n">
        <v>-1.7</v>
      </c>
      <c r="W161" s="29" t="n">
        <v>-1.75</v>
      </c>
      <c r="X161" s="29" t="n">
        <v>-1.81</v>
      </c>
      <c r="Y161" s="29" t="n">
        <v>-1.86</v>
      </c>
      <c r="Z161" s="29" t="n">
        <v>-1.92</v>
      </c>
      <c r="AA161" s="29" t="n">
        <v>-1.97</v>
      </c>
      <c r="AB161" s="29" t="n">
        <v>-2.03</v>
      </c>
    </row>
    <row r="162" customFormat="false" ht="15" hidden="false" customHeight="false" outlineLevel="0" collapsed="false">
      <c r="B162" s="14" t="s">
        <v>293</v>
      </c>
      <c r="C162" s="14" t="s">
        <v>297</v>
      </c>
      <c r="D162" s="29" t="n">
        <v>-1</v>
      </c>
      <c r="E162" s="29" t="n">
        <v>-1.03</v>
      </c>
      <c r="F162" s="29" t="n">
        <v>-1.06</v>
      </c>
      <c r="G162" s="29" t="n">
        <v>-1.09</v>
      </c>
      <c r="H162" s="29" t="n">
        <v>-1.13</v>
      </c>
      <c r="I162" s="29" t="n">
        <v>-1.16</v>
      </c>
      <c r="J162" s="29" t="n">
        <v>-1.19</v>
      </c>
      <c r="K162" s="29" t="n">
        <v>-1.23</v>
      </c>
      <c r="L162" s="29" t="n">
        <v>-1.27</v>
      </c>
      <c r="M162" s="29" t="n">
        <v>-1.3</v>
      </c>
      <c r="N162" s="29" t="n">
        <v>-1.34</v>
      </c>
      <c r="O162" s="29" t="n">
        <v>-1.38</v>
      </c>
      <c r="P162" s="29" t="n">
        <v>-1.43</v>
      </c>
      <c r="Q162" s="29" t="n">
        <v>-1.47</v>
      </c>
      <c r="R162" s="29" t="n">
        <v>-1.51</v>
      </c>
      <c r="S162" s="29" t="n">
        <v>-1.56</v>
      </c>
      <c r="T162" s="29" t="n">
        <v>-1.6</v>
      </c>
      <c r="U162" s="29" t="n">
        <v>-1.65</v>
      </c>
      <c r="V162" s="29" t="n">
        <v>-1.7</v>
      </c>
      <c r="W162" s="29" t="n">
        <v>-1.75</v>
      </c>
      <c r="X162" s="29" t="n">
        <v>-1.81</v>
      </c>
      <c r="Y162" s="29" t="n">
        <v>-1.86</v>
      </c>
      <c r="Z162" s="29" t="n">
        <v>-1.92</v>
      </c>
      <c r="AA162" s="29" t="n">
        <v>-1.97</v>
      </c>
      <c r="AB162" s="29" t="n">
        <v>-2.03</v>
      </c>
    </row>
    <row r="163" customFormat="false" ht="15" hidden="false" customHeight="false" outlineLevel="0" collapsed="false">
      <c r="B163" s="14" t="s">
        <v>294</v>
      </c>
      <c r="C163" s="14" t="s">
        <v>297</v>
      </c>
      <c r="D163" s="29" t="n">
        <v>-1</v>
      </c>
      <c r="E163" s="29" t="n">
        <v>-1.03</v>
      </c>
      <c r="F163" s="29" t="n">
        <v>-1.06</v>
      </c>
      <c r="G163" s="29" t="n">
        <v>-1.09</v>
      </c>
      <c r="H163" s="29" t="n">
        <v>-1.13</v>
      </c>
      <c r="I163" s="29" t="n">
        <v>-1.16</v>
      </c>
      <c r="J163" s="29" t="n">
        <v>-1.19</v>
      </c>
      <c r="K163" s="29" t="n">
        <v>-1.23</v>
      </c>
      <c r="L163" s="29" t="n">
        <v>-1.27</v>
      </c>
      <c r="M163" s="29" t="n">
        <v>-1.3</v>
      </c>
      <c r="N163" s="29" t="n">
        <v>-1.34</v>
      </c>
      <c r="O163" s="29" t="n">
        <v>-1.38</v>
      </c>
      <c r="P163" s="29" t="n">
        <v>-1.43</v>
      </c>
      <c r="Q163" s="29" t="n">
        <v>-1.47</v>
      </c>
      <c r="R163" s="29" t="n">
        <v>-1.51</v>
      </c>
      <c r="S163" s="29" t="n">
        <v>-1.56</v>
      </c>
      <c r="T163" s="29" t="n">
        <v>-1.6</v>
      </c>
      <c r="U163" s="29" t="n">
        <v>-1.65</v>
      </c>
      <c r="V163" s="29" t="n">
        <v>-1.7</v>
      </c>
      <c r="W163" s="29" t="n">
        <v>-1.75</v>
      </c>
      <c r="X163" s="29" t="n">
        <v>-1.81</v>
      </c>
      <c r="Y163" s="29" t="n">
        <v>-1.86</v>
      </c>
      <c r="Z163" s="29" t="n">
        <v>-1.92</v>
      </c>
      <c r="AA163" s="29" t="n">
        <v>-1.97</v>
      </c>
      <c r="AB163" s="29" t="n">
        <v>-2.03</v>
      </c>
    </row>
    <row r="164" customFormat="false" ht="15" hidden="false" customHeight="false" outlineLevel="0" collapsed="false">
      <c r="B164" s="14" t="s">
        <v>295</v>
      </c>
      <c r="C164" s="14" t="s">
        <v>297</v>
      </c>
      <c r="D164" s="29" t="n">
        <v>-1</v>
      </c>
      <c r="E164" s="29" t="n">
        <v>-1.03</v>
      </c>
      <c r="F164" s="29" t="n">
        <v>-1.06</v>
      </c>
      <c r="G164" s="29" t="n">
        <v>-1.09</v>
      </c>
      <c r="H164" s="29" t="n">
        <v>-1.13</v>
      </c>
      <c r="I164" s="29" t="n">
        <v>-1.16</v>
      </c>
      <c r="J164" s="29" t="n">
        <v>-1.19</v>
      </c>
      <c r="K164" s="29" t="n">
        <v>-1.23</v>
      </c>
      <c r="L164" s="29" t="n">
        <v>-1.27</v>
      </c>
      <c r="M164" s="29" t="n">
        <v>-1.3</v>
      </c>
      <c r="N164" s="29" t="n">
        <v>-1.34</v>
      </c>
      <c r="O164" s="29" t="n">
        <v>-1.38</v>
      </c>
      <c r="P164" s="29" t="n">
        <v>-1.43</v>
      </c>
      <c r="Q164" s="29" t="n">
        <v>-1.47</v>
      </c>
      <c r="R164" s="29" t="n">
        <v>-1.51</v>
      </c>
      <c r="S164" s="29" t="n">
        <v>-1.56</v>
      </c>
      <c r="T164" s="29" t="n">
        <v>-1.6</v>
      </c>
      <c r="U164" s="29" t="n">
        <v>-1.65</v>
      </c>
      <c r="V164" s="29" t="n">
        <v>-1.7</v>
      </c>
      <c r="W164" s="29" t="n">
        <v>-1.75</v>
      </c>
      <c r="X164" s="29" t="n">
        <v>-1.81</v>
      </c>
      <c r="Y164" s="29" t="n">
        <v>-1.86</v>
      </c>
      <c r="Z164" s="29" t="n">
        <v>-1.92</v>
      </c>
      <c r="AA164" s="29" t="n">
        <v>-1.97</v>
      </c>
      <c r="AB164" s="29" t="n">
        <v>-2.03</v>
      </c>
    </row>
    <row r="165" customFormat="false" ht="15" hidden="false" customHeight="false" outlineLevel="0" collapsed="false">
      <c r="B165" s="14" t="s">
        <v>296</v>
      </c>
      <c r="C165" s="14" t="s">
        <v>297</v>
      </c>
      <c r="D165" s="29" t="n">
        <v>-1</v>
      </c>
      <c r="E165" s="29" t="n">
        <v>-1.03</v>
      </c>
      <c r="F165" s="29" t="n">
        <v>-1.06</v>
      </c>
      <c r="G165" s="29" t="n">
        <v>-1.09</v>
      </c>
      <c r="H165" s="29" t="n">
        <v>-1.13</v>
      </c>
      <c r="I165" s="29" t="n">
        <v>-1.16</v>
      </c>
      <c r="J165" s="29" t="n">
        <v>-1.19</v>
      </c>
      <c r="K165" s="29" t="n">
        <v>-1.23</v>
      </c>
      <c r="L165" s="29" t="n">
        <v>-1.27</v>
      </c>
      <c r="M165" s="29" t="n">
        <v>-1.3</v>
      </c>
      <c r="N165" s="29" t="n">
        <v>-1.34</v>
      </c>
      <c r="O165" s="29" t="n">
        <v>-1.38</v>
      </c>
      <c r="P165" s="29" t="n">
        <v>-1.43</v>
      </c>
      <c r="Q165" s="29" t="n">
        <v>-1.47</v>
      </c>
      <c r="R165" s="29" t="n">
        <v>-1.51</v>
      </c>
      <c r="S165" s="29" t="n">
        <v>-1.56</v>
      </c>
      <c r="T165" s="29" t="n">
        <v>-1.6</v>
      </c>
      <c r="U165" s="29" t="n">
        <v>-1.65</v>
      </c>
      <c r="V165" s="29" t="n">
        <v>-1.7</v>
      </c>
      <c r="W165" s="29" t="n">
        <v>-1.75</v>
      </c>
      <c r="X165" s="29" t="n">
        <v>-1.81</v>
      </c>
      <c r="Y165" s="29" t="n">
        <v>-1.86</v>
      </c>
      <c r="Z165" s="29" t="n">
        <v>-1.92</v>
      </c>
      <c r="AA165" s="29" t="n">
        <v>-1.97</v>
      </c>
      <c r="AB165" s="29" t="n">
        <v>-2.03</v>
      </c>
    </row>
    <row r="167" customFormat="false" ht="15" hidden="false" customHeight="false" outlineLevel="0" collapsed="false">
      <c r="B167" s="3" t="s">
        <v>92</v>
      </c>
    </row>
    <row r="168" customFormat="false" ht="15" hidden="false" customHeight="false" outlineLevel="0" collapsed="false">
      <c r="B168" s="3" t="s">
        <v>299</v>
      </c>
    </row>
    <row r="169" customFormat="false" ht="15" hidden="false" customHeight="false" outlineLevel="0" collapsed="false">
      <c r="B169" s="14" t="s">
        <v>291</v>
      </c>
      <c r="C169" s="14" t="s">
        <v>300</v>
      </c>
      <c r="D169" s="29" t="n">
        <v>-0.11</v>
      </c>
      <c r="E169" s="29" t="n">
        <v>-0.1133</v>
      </c>
      <c r="F169" s="29" t="n">
        <v>-0.1167</v>
      </c>
      <c r="G169" s="29" t="n">
        <v>-0.1202</v>
      </c>
      <c r="H169" s="29" t="n">
        <v>-0.1238</v>
      </c>
      <c r="I169" s="29" t="n">
        <v>-0.1275</v>
      </c>
      <c r="J169" s="29" t="n">
        <v>-0.1313</v>
      </c>
      <c r="K169" s="29" t="n">
        <v>-0.1353</v>
      </c>
      <c r="L169" s="29" t="n">
        <v>-0.1393</v>
      </c>
      <c r="M169" s="29" t="n">
        <v>-0.1435</v>
      </c>
      <c r="N169" s="29" t="n">
        <v>-0.1478</v>
      </c>
      <c r="O169" s="29" t="n">
        <v>-0.1523</v>
      </c>
      <c r="P169" s="29" t="n">
        <v>-0.1568</v>
      </c>
      <c r="Q169" s="29" t="n">
        <v>-0.1615</v>
      </c>
      <c r="R169" s="29" t="n">
        <v>-0.1664</v>
      </c>
      <c r="S169" s="29" t="n">
        <v>-0.1714</v>
      </c>
      <c r="T169" s="29" t="n">
        <v>-0.1765</v>
      </c>
      <c r="U169" s="29" t="n">
        <v>-0.1818</v>
      </c>
      <c r="V169" s="29" t="n">
        <v>-0.1873</v>
      </c>
      <c r="W169" s="29" t="n">
        <v>-0.1929</v>
      </c>
      <c r="X169" s="29" t="n">
        <v>-0.1987</v>
      </c>
      <c r="Y169" s="29" t="n">
        <v>-0.2046</v>
      </c>
      <c r="Z169" s="29" t="n">
        <v>-0.2108</v>
      </c>
      <c r="AA169" s="29" t="n">
        <v>-0.2171</v>
      </c>
      <c r="AB169" s="29" t="n">
        <v>-0.2236</v>
      </c>
    </row>
    <row r="170" customFormat="false" ht="15" hidden="false" customHeight="false" outlineLevel="0" collapsed="false">
      <c r="B170" s="14" t="s">
        <v>293</v>
      </c>
      <c r="C170" s="14" t="s">
        <v>300</v>
      </c>
      <c r="D170" s="29" t="n">
        <v>-0.11</v>
      </c>
      <c r="E170" s="29" t="n">
        <v>-0.1133</v>
      </c>
      <c r="F170" s="29" t="n">
        <v>-0.1167</v>
      </c>
      <c r="G170" s="29" t="n">
        <v>-0.1202</v>
      </c>
      <c r="H170" s="29" t="n">
        <v>-0.1238</v>
      </c>
      <c r="I170" s="29" t="n">
        <v>-0.1275</v>
      </c>
      <c r="J170" s="29" t="n">
        <v>-0.1313</v>
      </c>
      <c r="K170" s="29" t="n">
        <v>-0.1353</v>
      </c>
      <c r="L170" s="29" t="n">
        <v>-0.1393</v>
      </c>
      <c r="M170" s="29" t="n">
        <v>-0.1435</v>
      </c>
      <c r="N170" s="29" t="n">
        <v>-0.1478</v>
      </c>
      <c r="O170" s="29" t="n">
        <v>-0.1523</v>
      </c>
      <c r="P170" s="29" t="n">
        <v>-0.1568</v>
      </c>
      <c r="Q170" s="29" t="n">
        <v>-0.1615</v>
      </c>
      <c r="R170" s="29" t="n">
        <v>-0.1664</v>
      </c>
      <c r="S170" s="29" t="n">
        <v>-0.1714</v>
      </c>
      <c r="T170" s="29" t="n">
        <v>-0.1765</v>
      </c>
      <c r="U170" s="29" t="n">
        <v>-0.1818</v>
      </c>
      <c r="V170" s="29" t="n">
        <v>-0.1873</v>
      </c>
      <c r="W170" s="29" t="n">
        <v>-0.1929</v>
      </c>
      <c r="X170" s="29" t="n">
        <v>-0.1987</v>
      </c>
      <c r="Y170" s="29" t="n">
        <v>-0.2046</v>
      </c>
      <c r="Z170" s="29" t="n">
        <v>-0.2108</v>
      </c>
      <c r="AA170" s="29" t="n">
        <v>-0.2171</v>
      </c>
      <c r="AB170" s="29" t="n">
        <v>-0.2236</v>
      </c>
    </row>
    <row r="171" customFormat="false" ht="15" hidden="false" customHeight="false" outlineLevel="0" collapsed="false">
      <c r="B171" s="14" t="s">
        <v>294</v>
      </c>
      <c r="C171" s="14" t="s">
        <v>300</v>
      </c>
      <c r="D171" s="29" t="n">
        <v>-0.11</v>
      </c>
      <c r="E171" s="29" t="n">
        <v>-0.1133</v>
      </c>
      <c r="F171" s="29" t="n">
        <v>-0.1167</v>
      </c>
      <c r="G171" s="29" t="n">
        <v>-0.1202</v>
      </c>
      <c r="H171" s="29" t="n">
        <v>-0.1238</v>
      </c>
      <c r="I171" s="29" t="n">
        <v>-0.1275</v>
      </c>
      <c r="J171" s="29" t="n">
        <v>-0.1313</v>
      </c>
      <c r="K171" s="29" t="n">
        <v>-0.1353</v>
      </c>
      <c r="L171" s="29" t="n">
        <v>-0.1393</v>
      </c>
      <c r="M171" s="29" t="n">
        <v>-0.1435</v>
      </c>
      <c r="N171" s="29" t="n">
        <v>-0.1478</v>
      </c>
      <c r="O171" s="29" t="n">
        <v>-0.1523</v>
      </c>
      <c r="P171" s="29" t="n">
        <v>-0.1568</v>
      </c>
      <c r="Q171" s="29" t="n">
        <v>-0.1615</v>
      </c>
      <c r="R171" s="29" t="n">
        <v>-0.1664</v>
      </c>
      <c r="S171" s="29" t="n">
        <v>-0.1714</v>
      </c>
      <c r="T171" s="29" t="n">
        <v>-0.1765</v>
      </c>
      <c r="U171" s="29" t="n">
        <v>-0.1818</v>
      </c>
      <c r="V171" s="29" t="n">
        <v>-0.1873</v>
      </c>
      <c r="W171" s="29" t="n">
        <v>-0.1929</v>
      </c>
      <c r="X171" s="29" t="n">
        <v>-0.1987</v>
      </c>
      <c r="Y171" s="29" t="n">
        <v>-0.2046</v>
      </c>
      <c r="Z171" s="29" t="n">
        <v>-0.2108</v>
      </c>
      <c r="AA171" s="29" t="n">
        <v>-0.2171</v>
      </c>
      <c r="AB171" s="29" t="n">
        <v>-0.2236</v>
      </c>
    </row>
    <row r="172" customFormat="false" ht="15" hidden="false" customHeight="false" outlineLevel="0" collapsed="false">
      <c r="B172" s="14" t="s">
        <v>295</v>
      </c>
      <c r="C172" s="14" t="s">
        <v>300</v>
      </c>
      <c r="D172" s="29" t="n">
        <v>-0.11</v>
      </c>
      <c r="E172" s="29" t="n">
        <v>-0.1133</v>
      </c>
      <c r="F172" s="29" t="n">
        <v>-0.1167</v>
      </c>
      <c r="G172" s="29" t="n">
        <v>-0.1202</v>
      </c>
      <c r="H172" s="29" t="n">
        <v>-0.1238</v>
      </c>
      <c r="I172" s="29" t="n">
        <v>-0.1275</v>
      </c>
      <c r="J172" s="29" t="n">
        <v>-0.1313</v>
      </c>
      <c r="K172" s="29" t="n">
        <v>-0.1353</v>
      </c>
      <c r="L172" s="29" t="n">
        <v>-0.1393</v>
      </c>
      <c r="M172" s="29" t="n">
        <v>-0.1435</v>
      </c>
      <c r="N172" s="29" t="n">
        <v>-0.1478</v>
      </c>
      <c r="O172" s="29" t="n">
        <v>-0.1523</v>
      </c>
      <c r="P172" s="29" t="n">
        <v>-0.1568</v>
      </c>
      <c r="Q172" s="29" t="n">
        <v>-0.1615</v>
      </c>
      <c r="R172" s="29" t="n">
        <v>-0.1664</v>
      </c>
      <c r="S172" s="29" t="n">
        <v>-0.1714</v>
      </c>
      <c r="T172" s="29" t="n">
        <v>-0.1765</v>
      </c>
      <c r="U172" s="29" t="n">
        <v>-0.1818</v>
      </c>
      <c r="V172" s="29" t="n">
        <v>-0.1873</v>
      </c>
      <c r="W172" s="29" t="n">
        <v>-0.1929</v>
      </c>
      <c r="X172" s="29" t="n">
        <v>-0.1987</v>
      </c>
      <c r="Y172" s="29" t="n">
        <v>-0.2046</v>
      </c>
      <c r="Z172" s="29" t="n">
        <v>-0.2108</v>
      </c>
      <c r="AA172" s="29" t="n">
        <v>-0.2171</v>
      </c>
      <c r="AB172" s="29" t="n">
        <v>-0.2236</v>
      </c>
    </row>
    <row r="173" customFormat="false" ht="15" hidden="false" customHeight="false" outlineLevel="0" collapsed="false">
      <c r="B173" s="14" t="s">
        <v>296</v>
      </c>
      <c r="C173" s="14" t="s">
        <v>300</v>
      </c>
      <c r="D173" s="29" t="n">
        <v>-0.11</v>
      </c>
      <c r="E173" s="29" t="n">
        <v>-0.1133</v>
      </c>
      <c r="F173" s="29" t="n">
        <v>-0.1167</v>
      </c>
      <c r="G173" s="29" t="n">
        <v>-0.1202</v>
      </c>
      <c r="H173" s="29" t="n">
        <v>-0.1238</v>
      </c>
      <c r="I173" s="29" t="n">
        <v>-0.1275</v>
      </c>
      <c r="J173" s="29" t="n">
        <v>-0.1313</v>
      </c>
      <c r="K173" s="29" t="n">
        <v>-0.1353</v>
      </c>
      <c r="L173" s="29" t="n">
        <v>-0.1393</v>
      </c>
      <c r="M173" s="29" t="n">
        <v>-0.1435</v>
      </c>
      <c r="N173" s="29" t="n">
        <v>-0.1478</v>
      </c>
      <c r="O173" s="29" t="n">
        <v>-0.1523</v>
      </c>
      <c r="P173" s="29" t="n">
        <v>-0.1568</v>
      </c>
      <c r="Q173" s="29" t="n">
        <v>-0.1615</v>
      </c>
      <c r="R173" s="29" t="n">
        <v>-0.1664</v>
      </c>
      <c r="S173" s="29" t="n">
        <v>-0.1714</v>
      </c>
      <c r="T173" s="29" t="n">
        <v>-0.1765</v>
      </c>
      <c r="U173" s="29" t="n">
        <v>-0.1818</v>
      </c>
      <c r="V173" s="29" t="n">
        <v>-0.1873</v>
      </c>
      <c r="W173" s="29" t="n">
        <v>-0.1929</v>
      </c>
      <c r="X173" s="29" t="n">
        <v>-0.1987</v>
      </c>
      <c r="Y173" s="29" t="n">
        <v>-0.2046</v>
      </c>
      <c r="Z173" s="29" t="n">
        <v>-0.2108</v>
      </c>
      <c r="AA173" s="29" t="n">
        <v>-0.2171</v>
      </c>
      <c r="AB173" s="29" t="n">
        <v>-0.2236</v>
      </c>
    </row>
    <row r="175" customFormat="false" ht="15" hidden="false" customHeight="false" outlineLevel="0" collapsed="false">
      <c r="B175" s="3" t="s">
        <v>301</v>
      </c>
    </row>
    <row r="176" customFormat="false" ht="15" hidden="false" customHeight="false" outlineLevel="0" collapsed="false">
      <c r="B176" s="14" t="s">
        <v>291</v>
      </c>
      <c r="C176" s="14" t="s">
        <v>302</v>
      </c>
      <c r="D176" s="15" t="n">
        <v>35</v>
      </c>
    </row>
    <row r="177" customFormat="false" ht="15" hidden="false" customHeight="false" outlineLevel="0" collapsed="false">
      <c r="B177" s="14" t="s">
        <v>293</v>
      </c>
      <c r="C177" s="14" t="s">
        <v>302</v>
      </c>
      <c r="D177" s="15" t="n">
        <v>35</v>
      </c>
    </row>
    <row r="178" customFormat="false" ht="15" hidden="false" customHeight="false" outlineLevel="0" collapsed="false">
      <c r="B178" s="14" t="s">
        <v>294</v>
      </c>
      <c r="C178" s="14" t="s">
        <v>302</v>
      </c>
      <c r="D178" s="15" t="n">
        <v>35</v>
      </c>
    </row>
    <row r="179" customFormat="false" ht="15" hidden="false" customHeight="false" outlineLevel="0" collapsed="false">
      <c r="B179" s="14" t="s">
        <v>295</v>
      </c>
      <c r="C179" s="14" t="s">
        <v>302</v>
      </c>
      <c r="D179" s="15" t="n">
        <v>35</v>
      </c>
    </row>
    <row r="180" customFormat="false" ht="15" hidden="false" customHeight="false" outlineLevel="0" collapsed="false">
      <c r="B180" s="14" t="s">
        <v>296</v>
      </c>
      <c r="C180" s="14" t="s">
        <v>302</v>
      </c>
      <c r="D180" s="15" t="n">
        <v>35</v>
      </c>
    </row>
    <row r="182" customFormat="false" ht="15" hidden="false" customHeight="false" outlineLevel="0" collapsed="false">
      <c r="B182" s="3" t="s">
        <v>94</v>
      </c>
    </row>
    <row r="183" customFormat="false" ht="15" hidden="false" customHeight="false" outlineLevel="0" collapsed="false">
      <c r="B183" s="14" t="s">
        <v>291</v>
      </c>
      <c r="C183" s="27" t="n">
        <v>0.03</v>
      </c>
    </row>
    <row r="184" customFormat="false" ht="15" hidden="false" customHeight="false" outlineLevel="0" collapsed="false">
      <c r="B184" s="14" t="s">
        <v>293</v>
      </c>
      <c r="C184" s="27" t="n">
        <v>0.03</v>
      </c>
    </row>
    <row r="185" customFormat="false" ht="15" hidden="false" customHeight="false" outlineLevel="0" collapsed="false">
      <c r="B185" s="14" t="s">
        <v>294</v>
      </c>
      <c r="C185" s="27" t="n">
        <v>0.03</v>
      </c>
    </row>
    <row r="186" customFormat="false" ht="15" hidden="false" customHeight="false" outlineLevel="0" collapsed="false">
      <c r="B186" s="14" t="s">
        <v>295</v>
      </c>
      <c r="C186" s="27" t="n">
        <v>0.03</v>
      </c>
    </row>
    <row r="187" customFormat="false" ht="15" hidden="false" customHeight="false" outlineLevel="0" collapsed="false">
      <c r="B187" s="14" t="s">
        <v>296</v>
      </c>
      <c r="C187" s="27" t="n">
        <v>0.03</v>
      </c>
    </row>
    <row r="189" customFormat="false" ht="15" hidden="false" customHeight="false" outlineLevel="0" collapsed="false">
      <c r="B189" s="3" t="s">
        <v>96</v>
      </c>
    </row>
    <row r="190" customFormat="false" ht="15" hidden="false" customHeight="false" outlineLevel="0" collapsed="false">
      <c r="B190" s="14" t="s">
        <v>291</v>
      </c>
      <c r="C190" s="14" t="s">
        <v>303</v>
      </c>
      <c r="D190" s="29" t="n">
        <v>-100</v>
      </c>
      <c r="E190" s="29" t="n">
        <v>-103</v>
      </c>
      <c r="F190" s="29" t="n">
        <v>-106.09</v>
      </c>
      <c r="G190" s="29" t="n">
        <v>-109.27</v>
      </c>
      <c r="H190" s="29" t="n">
        <v>-112.55</v>
      </c>
      <c r="I190" s="29" t="n">
        <v>-115.93</v>
      </c>
      <c r="J190" s="29" t="n">
        <v>-119.41</v>
      </c>
      <c r="K190" s="29" t="n">
        <v>-122.99</v>
      </c>
      <c r="L190" s="29" t="n">
        <v>-126.68</v>
      </c>
      <c r="M190" s="29" t="n">
        <v>-130.48</v>
      </c>
      <c r="N190" s="29" t="n">
        <v>-134.39</v>
      </c>
      <c r="O190" s="29" t="n">
        <v>-138.42</v>
      </c>
      <c r="P190" s="29" t="n">
        <v>-142.58</v>
      </c>
      <c r="Q190" s="29" t="n">
        <v>-146.85</v>
      </c>
      <c r="R190" s="29" t="n">
        <v>-151.26</v>
      </c>
      <c r="S190" s="29" t="n">
        <v>-155.8</v>
      </c>
      <c r="T190" s="29" t="n">
        <v>-160.47</v>
      </c>
      <c r="U190" s="29" t="n">
        <v>-165.28</v>
      </c>
      <c r="V190" s="29" t="n">
        <v>-170.24</v>
      </c>
      <c r="W190" s="29" t="n">
        <v>-175.35</v>
      </c>
      <c r="X190" s="29" t="n">
        <v>-180.61</v>
      </c>
      <c r="Y190" s="29" t="n">
        <v>-186.03</v>
      </c>
      <c r="Z190" s="29" t="n">
        <v>-191.61</v>
      </c>
      <c r="AA190" s="29" t="n">
        <v>-197.36</v>
      </c>
      <c r="AB190" s="29" t="n">
        <v>-203.28</v>
      </c>
    </row>
    <row r="191" customFormat="false" ht="15" hidden="false" customHeight="false" outlineLevel="0" collapsed="false">
      <c r="B191" s="14" t="s">
        <v>293</v>
      </c>
      <c r="C191" s="14" t="s">
        <v>303</v>
      </c>
      <c r="D191" s="29" t="n">
        <v>-100</v>
      </c>
      <c r="E191" s="29" t="n">
        <v>-103</v>
      </c>
      <c r="F191" s="29" t="n">
        <v>-106.09</v>
      </c>
      <c r="G191" s="29" t="n">
        <v>-109.27</v>
      </c>
      <c r="H191" s="29" t="n">
        <v>-112.55</v>
      </c>
      <c r="I191" s="29" t="n">
        <v>-115.93</v>
      </c>
      <c r="J191" s="29" t="n">
        <v>-119.41</v>
      </c>
      <c r="K191" s="29" t="n">
        <v>-122.99</v>
      </c>
      <c r="L191" s="29" t="n">
        <v>-126.68</v>
      </c>
      <c r="M191" s="29" t="n">
        <v>-130.48</v>
      </c>
      <c r="N191" s="29" t="n">
        <v>-134.39</v>
      </c>
      <c r="O191" s="29" t="n">
        <v>-138.42</v>
      </c>
      <c r="P191" s="29" t="n">
        <v>-142.58</v>
      </c>
      <c r="Q191" s="29" t="n">
        <v>-146.85</v>
      </c>
      <c r="R191" s="29" t="n">
        <v>-151.26</v>
      </c>
      <c r="S191" s="29" t="n">
        <v>-155.8</v>
      </c>
      <c r="T191" s="29" t="n">
        <v>-160.47</v>
      </c>
      <c r="U191" s="29" t="n">
        <v>-165.28</v>
      </c>
      <c r="V191" s="29" t="n">
        <v>-170.24</v>
      </c>
      <c r="W191" s="29" t="n">
        <v>-175.35</v>
      </c>
      <c r="X191" s="29" t="n">
        <v>-180.61</v>
      </c>
      <c r="Y191" s="29" t="n">
        <v>-186.03</v>
      </c>
      <c r="Z191" s="29" t="n">
        <v>-191.61</v>
      </c>
      <c r="AA191" s="29" t="n">
        <v>-197.36</v>
      </c>
      <c r="AB191" s="29" t="n">
        <v>-203.28</v>
      </c>
    </row>
    <row r="192" customFormat="false" ht="15" hidden="false" customHeight="false" outlineLevel="0" collapsed="false">
      <c r="B192" s="14" t="s">
        <v>294</v>
      </c>
      <c r="C192" s="14" t="s">
        <v>303</v>
      </c>
      <c r="D192" s="21" t="n">
        <v>-10000</v>
      </c>
      <c r="E192" s="21" t="n">
        <v>-10300</v>
      </c>
      <c r="F192" s="21" t="n">
        <v>-10609</v>
      </c>
      <c r="G192" s="21" t="n">
        <v>-10927.27</v>
      </c>
      <c r="H192" s="21" t="n">
        <v>-11255.09</v>
      </c>
      <c r="I192" s="21" t="n">
        <v>-11592.74</v>
      </c>
      <c r="J192" s="21" t="n">
        <v>-11940.52</v>
      </c>
      <c r="K192" s="21" t="n">
        <v>-12298.74</v>
      </c>
      <c r="L192" s="21" t="n">
        <v>-12667.7</v>
      </c>
      <c r="M192" s="21" t="n">
        <v>-13047.73</v>
      </c>
      <c r="N192" s="21" t="n">
        <v>-13439.16</v>
      </c>
      <c r="O192" s="21" t="n">
        <v>-13842.34</v>
      </c>
      <c r="P192" s="21" t="n">
        <v>-14257.61</v>
      </c>
      <c r="Q192" s="21" t="n">
        <v>-14685.34</v>
      </c>
      <c r="R192" s="21" t="n">
        <v>-15125.9</v>
      </c>
      <c r="S192" s="21" t="n">
        <v>-15579.67</v>
      </c>
      <c r="T192" s="21" t="n">
        <v>-16047.06</v>
      </c>
      <c r="U192" s="21" t="n">
        <v>-16528.48</v>
      </c>
      <c r="V192" s="21" t="n">
        <v>-17024.33</v>
      </c>
      <c r="W192" s="21" t="n">
        <v>-17535.06</v>
      </c>
      <c r="X192" s="21" t="n">
        <v>-18061.11</v>
      </c>
      <c r="Y192" s="21" t="n">
        <v>-18602.95</v>
      </c>
      <c r="Z192" s="21" t="n">
        <v>-19161.03</v>
      </c>
      <c r="AA192" s="21" t="n">
        <v>-19735.87</v>
      </c>
      <c r="AB192" s="21" t="n">
        <v>-20327.94</v>
      </c>
    </row>
    <row r="193" customFormat="false" ht="15" hidden="false" customHeight="false" outlineLevel="0" collapsed="false">
      <c r="B193" s="14" t="s">
        <v>295</v>
      </c>
      <c r="C193" s="14" t="s">
        <v>303</v>
      </c>
      <c r="D193" s="29" t="n">
        <v>-100</v>
      </c>
      <c r="E193" s="29" t="n">
        <v>-103</v>
      </c>
      <c r="F193" s="29" t="n">
        <v>-106.09</v>
      </c>
      <c r="G193" s="29" t="n">
        <v>-109.27</v>
      </c>
      <c r="H193" s="29" t="n">
        <v>-112.55</v>
      </c>
      <c r="I193" s="29" t="n">
        <v>-115.93</v>
      </c>
      <c r="J193" s="29" t="n">
        <v>-119.41</v>
      </c>
      <c r="K193" s="29" t="n">
        <v>-122.99</v>
      </c>
      <c r="L193" s="29" t="n">
        <v>-126.68</v>
      </c>
      <c r="M193" s="29" t="n">
        <v>-130.48</v>
      </c>
      <c r="N193" s="29" t="n">
        <v>-134.39</v>
      </c>
      <c r="O193" s="29" t="n">
        <v>-138.42</v>
      </c>
      <c r="P193" s="29" t="n">
        <v>-142.58</v>
      </c>
      <c r="Q193" s="29" t="n">
        <v>-146.85</v>
      </c>
      <c r="R193" s="29" t="n">
        <v>-151.26</v>
      </c>
      <c r="S193" s="29" t="n">
        <v>-155.8</v>
      </c>
      <c r="T193" s="29" t="n">
        <v>-160.47</v>
      </c>
      <c r="U193" s="29" t="n">
        <v>-165.28</v>
      </c>
      <c r="V193" s="29" t="n">
        <v>-170.24</v>
      </c>
      <c r="W193" s="29" t="n">
        <v>-175.35</v>
      </c>
      <c r="X193" s="29" t="n">
        <v>-180.61</v>
      </c>
      <c r="Y193" s="29" t="n">
        <v>-186.03</v>
      </c>
      <c r="Z193" s="29" t="n">
        <v>-191.61</v>
      </c>
      <c r="AA193" s="29" t="n">
        <v>-197.36</v>
      </c>
      <c r="AB193" s="29" t="n">
        <v>-203.28</v>
      </c>
    </row>
    <row r="194" customFormat="false" ht="15" hidden="false" customHeight="false" outlineLevel="0" collapsed="false">
      <c r="B194" s="14" t="s">
        <v>296</v>
      </c>
      <c r="C194" s="14" t="s">
        <v>303</v>
      </c>
      <c r="D194" s="29" t="n">
        <v>-100</v>
      </c>
      <c r="E194" s="29" t="n">
        <v>-103</v>
      </c>
      <c r="F194" s="29" t="n">
        <v>-106.09</v>
      </c>
      <c r="G194" s="29" t="n">
        <v>-109.27</v>
      </c>
      <c r="H194" s="29" t="n">
        <v>-112.55</v>
      </c>
      <c r="I194" s="29" t="n">
        <v>-115.93</v>
      </c>
      <c r="J194" s="29" t="n">
        <v>-119.41</v>
      </c>
      <c r="K194" s="29" t="n">
        <v>-122.99</v>
      </c>
      <c r="L194" s="29" t="n">
        <v>-126.68</v>
      </c>
      <c r="M194" s="29" t="n">
        <v>-130.48</v>
      </c>
      <c r="N194" s="29" t="n">
        <v>-134.39</v>
      </c>
      <c r="O194" s="29" t="n">
        <v>-138.42</v>
      </c>
      <c r="P194" s="29" t="n">
        <v>-142.58</v>
      </c>
      <c r="Q194" s="29" t="n">
        <v>-146.85</v>
      </c>
      <c r="R194" s="29" t="n">
        <v>-151.26</v>
      </c>
      <c r="S194" s="29" t="n">
        <v>-155.8</v>
      </c>
      <c r="T194" s="29" t="n">
        <v>-160.47</v>
      </c>
      <c r="U194" s="29" t="n">
        <v>-165.28</v>
      </c>
      <c r="V194" s="29" t="n">
        <v>-170.24</v>
      </c>
      <c r="W194" s="29" t="n">
        <v>-175.35</v>
      </c>
      <c r="X194" s="29" t="n">
        <v>-180.61</v>
      </c>
      <c r="Y194" s="29" t="n">
        <v>-186.03</v>
      </c>
      <c r="Z194" s="29" t="n">
        <v>-191.61</v>
      </c>
      <c r="AA194" s="29" t="n">
        <v>-197.36</v>
      </c>
      <c r="AB194" s="29" t="n">
        <v>-203.28</v>
      </c>
    </row>
    <row r="196" customFormat="false" ht="15" hidden="false" customHeight="false" outlineLevel="0" collapsed="false">
      <c r="B196" s="3" t="s">
        <v>98</v>
      </c>
    </row>
    <row r="197" customFormat="false" ht="15" hidden="false" customHeight="false" outlineLevel="0" collapsed="false">
      <c r="B197" s="14" t="s">
        <v>291</v>
      </c>
      <c r="C197" s="14" t="s">
        <v>304</v>
      </c>
      <c r="D197" s="27" t="n">
        <v>0.02</v>
      </c>
    </row>
    <row r="198" customFormat="false" ht="15" hidden="false" customHeight="false" outlineLevel="0" collapsed="false">
      <c r="B198" s="14" t="s">
        <v>293</v>
      </c>
      <c r="C198" s="14" t="s">
        <v>304</v>
      </c>
      <c r="D198" s="27" t="n">
        <v>0.03</v>
      </c>
    </row>
    <row r="199" customFormat="false" ht="15" hidden="false" customHeight="false" outlineLevel="0" collapsed="false">
      <c r="B199" s="14" t="s">
        <v>294</v>
      </c>
      <c r="C199" s="14" t="s">
        <v>304</v>
      </c>
      <c r="D199" s="27" t="n">
        <v>0.025</v>
      </c>
    </row>
    <row r="200" customFormat="false" ht="15" hidden="false" customHeight="false" outlineLevel="0" collapsed="false">
      <c r="B200" s="14" t="s">
        <v>295</v>
      </c>
      <c r="C200" s="14" t="s">
        <v>304</v>
      </c>
      <c r="D200" s="27" t="n">
        <v>0.035</v>
      </c>
    </row>
    <row r="201" customFormat="false" ht="15" hidden="false" customHeight="false" outlineLevel="0" collapsed="false">
      <c r="B201" s="14" t="s">
        <v>296</v>
      </c>
      <c r="C201" s="14" t="s">
        <v>304</v>
      </c>
      <c r="D201" s="27" t="n">
        <v>0.028</v>
      </c>
    </row>
    <row r="203" customFormat="false" ht="15" hidden="false" customHeight="false" outlineLevel="0" collapsed="false">
      <c r="B203" s="3" t="s">
        <v>305</v>
      </c>
    </row>
    <row r="204" customFormat="false" ht="15" hidden="false" customHeight="false" outlineLevel="0" collapsed="false">
      <c r="B204" s="14" t="s">
        <v>306</v>
      </c>
      <c r="C204" s="14" t="s">
        <v>307</v>
      </c>
      <c r="D204" s="15" t="n">
        <v>0</v>
      </c>
    </row>
    <row r="205" customFormat="false" ht="15" hidden="false" customHeight="false" outlineLevel="0" collapsed="false">
      <c r="B205" s="14" t="s">
        <v>308</v>
      </c>
      <c r="C205" s="14" t="s">
        <v>307</v>
      </c>
      <c r="D205" s="15" t="n">
        <v>0</v>
      </c>
    </row>
    <row r="206" customFormat="false" ht="15" hidden="false" customHeight="false" outlineLevel="0" collapsed="false">
      <c r="B206" s="14" t="s">
        <v>309</v>
      </c>
      <c r="C206" s="14" t="s">
        <v>307</v>
      </c>
      <c r="D206" s="15" t="n">
        <v>1</v>
      </c>
    </row>
    <row r="207" customFormat="false" ht="15" hidden="false" customHeight="false" outlineLevel="0" collapsed="false">
      <c r="B207" s="14" t="s">
        <v>310</v>
      </c>
      <c r="C207" s="14" t="s">
        <v>307</v>
      </c>
      <c r="D207" s="15" t="n">
        <v>1</v>
      </c>
    </row>
    <row r="208" customFormat="false" ht="15" hidden="false" customHeight="false" outlineLevel="0" collapsed="false">
      <c r="B208" s="14" t="s">
        <v>311</v>
      </c>
      <c r="C208" s="14" t="s">
        <v>307</v>
      </c>
      <c r="D208" s="15" t="n">
        <v>2</v>
      </c>
    </row>
    <row r="209" customFormat="false" ht="15" hidden="false" customHeight="false" outlineLevel="0" collapsed="false">
      <c r="B209" s="14" t="s">
        <v>312</v>
      </c>
      <c r="C209" s="14" t="s">
        <v>307</v>
      </c>
      <c r="D209" s="15" t="n">
        <v>2</v>
      </c>
    </row>
    <row r="210" customFormat="false" ht="15" hidden="false" customHeight="false" outlineLevel="0" collapsed="false">
      <c r="B210" s="14" t="s">
        <v>313</v>
      </c>
      <c r="C210" s="14" t="s">
        <v>307</v>
      </c>
      <c r="D210" s="15" t="n">
        <v>2</v>
      </c>
    </row>
    <row r="211" customFormat="false" ht="15" hidden="false" customHeight="false" outlineLevel="0" collapsed="false">
      <c r="B211" s="14" t="s">
        <v>314</v>
      </c>
      <c r="C211" s="14" t="s">
        <v>307</v>
      </c>
      <c r="D211" s="15" t="n">
        <v>1</v>
      </c>
    </row>
    <row r="212" customFormat="false" ht="15" hidden="false" customHeight="false" outlineLevel="0" collapsed="false">
      <c r="B212" s="14" t="s">
        <v>315</v>
      </c>
      <c r="C212" s="14" t="s">
        <v>307</v>
      </c>
      <c r="D212" s="15" t="n">
        <v>0</v>
      </c>
    </row>
    <row r="213" customFormat="false" ht="15" hidden="false" customHeight="false" outlineLevel="0" collapsed="false">
      <c r="B213" s="14" t="s">
        <v>316</v>
      </c>
      <c r="C213" s="14" t="s">
        <v>307</v>
      </c>
      <c r="D213" s="15" t="n">
        <v>0</v>
      </c>
    </row>
    <row r="216" customFormat="false" ht="15" hidden="false" customHeight="false" outlineLevel="0" collapsed="false">
      <c r="A216" s="13" t="s">
        <v>317</v>
      </c>
    </row>
    <row r="217" customFormat="false" ht="15" hidden="false" customHeight="false" outlineLevel="0" collapsed="false">
      <c r="B217" s="3" t="s">
        <v>318</v>
      </c>
    </row>
    <row r="218" customFormat="false" ht="15" hidden="false" customHeight="false" outlineLevel="0" collapsed="false">
      <c r="B218" s="3" t="s">
        <v>48</v>
      </c>
    </row>
    <row r="219" customFormat="false" ht="15" hidden="false" customHeight="false" outlineLevel="0" collapsed="false">
      <c r="B219" s="14" t="s">
        <v>319</v>
      </c>
      <c r="C219" s="14" t="s">
        <v>320</v>
      </c>
      <c r="D219" s="20" t="n">
        <v>300</v>
      </c>
      <c r="E219" s="20" t="n">
        <v>300</v>
      </c>
      <c r="F219" s="20" t="n">
        <v>300</v>
      </c>
      <c r="G219" s="20" t="n">
        <v>300</v>
      </c>
      <c r="H219" s="20" t="n">
        <v>300</v>
      </c>
      <c r="I219" s="20" t="n">
        <v>300</v>
      </c>
      <c r="J219" s="20" t="n">
        <v>300</v>
      </c>
      <c r="K219" s="20" t="n">
        <v>300</v>
      </c>
      <c r="L219" s="20" t="n">
        <v>300</v>
      </c>
      <c r="M219" s="20" t="n">
        <v>300</v>
      </c>
      <c r="N219" s="20" t="n">
        <v>300</v>
      </c>
      <c r="O219" s="20" t="n">
        <v>300</v>
      </c>
      <c r="P219" s="20" t="n">
        <v>300</v>
      </c>
      <c r="Q219" s="20" t="n">
        <v>300</v>
      </c>
      <c r="R219" s="20" t="n">
        <v>300</v>
      </c>
      <c r="S219" s="20" t="n">
        <v>300</v>
      </c>
      <c r="T219" s="20" t="n">
        <v>300</v>
      </c>
      <c r="U219" s="20" t="n">
        <v>300</v>
      </c>
      <c r="V219" s="20" t="n">
        <v>300</v>
      </c>
      <c r="W219" s="20" t="n">
        <v>300</v>
      </c>
      <c r="X219" s="20" t="n">
        <v>300</v>
      </c>
      <c r="Y219" s="20" t="n">
        <v>300</v>
      </c>
      <c r="Z219" s="20" t="n">
        <v>300</v>
      </c>
      <c r="AA219" s="20" t="n">
        <v>300</v>
      </c>
      <c r="AB219" s="20" t="n">
        <v>300</v>
      </c>
    </row>
    <row r="220" customFormat="false" ht="15" hidden="false" customHeight="false" outlineLevel="0" collapsed="false">
      <c r="B220" s="14" t="s">
        <v>321</v>
      </c>
      <c r="C220" s="14" t="s">
        <v>320</v>
      </c>
      <c r="D220" s="20" t="n">
        <v>100</v>
      </c>
      <c r="E220" s="20" t="n">
        <v>100</v>
      </c>
      <c r="F220" s="20" t="n">
        <v>100</v>
      </c>
      <c r="G220" s="20" t="n">
        <v>100</v>
      </c>
      <c r="H220" s="20" t="n">
        <v>100</v>
      </c>
      <c r="I220" s="20" t="n">
        <v>100</v>
      </c>
      <c r="J220" s="20" t="n">
        <v>100</v>
      </c>
      <c r="K220" s="20" t="n">
        <v>100</v>
      </c>
      <c r="L220" s="20" t="n">
        <v>100</v>
      </c>
      <c r="M220" s="20" t="n">
        <v>100</v>
      </c>
      <c r="N220" s="20" t="n">
        <v>100</v>
      </c>
      <c r="O220" s="20" t="n">
        <v>100</v>
      </c>
      <c r="P220" s="20" t="n">
        <v>100</v>
      </c>
      <c r="Q220" s="20" t="n">
        <v>100</v>
      </c>
      <c r="R220" s="20" t="n">
        <v>100</v>
      </c>
      <c r="S220" s="20" t="n">
        <v>100</v>
      </c>
      <c r="T220" s="20" t="n">
        <v>100</v>
      </c>
      <c r="U220" s="20" t="n">
        <v>100</v>
      </c>
      <c r="V220" s="20" t="n">
        <v>100</v>
      </c>
      <c r="W220" s="20" t="n">
        <v>100</v>
      </c>
      <c r="X220" s="20" t="n">
        <v>100</v>
      </c>
      <c r="Y220" s="20" t="n">
        <v>100</v>
      </c>
      <c r="Z220" s="20" t="n">
        <v>100</v>
      </c>
      <c r="AA220" s="20" t="n">
        <v>100</v>
      </c>
      <c r="AB220" s="20" t="n">
        <v>100</v>
      </c>
    </row>
    <row r="221" customFormat="false" ht="15" hidden="false" customHeight="false" outlineLevel="0" collapsed="false">
      <c r="B221" s="14" t="s">
        <v>322</v>
      </c>
      <c r="C221" s="14" t="s">
        <v>320</v>
      </c>
      <c r="D221" s="20" t="n">
        <v>200</v>
      </c>
      <c r="E221" s="20" t="n">
        <v>200</v>
      </c>
      <c r="F221" s="20" t="n">
        <v>200</v>
      </c>
      <c r="G221" s="20" t="n">
        <v>200</v>
      </c>
      <c r="H221" s="20" t="n">
        <v>200</v>
      </c>
      <c r="I221" s="20" t="n">
        <v>200</v>
      </c>
      <c r="J221" s="20" t="n">
        <v>200</v>
      </c>
      <c r="K221" s="20" t="n">
        <v>200</v>
      </c>
      <c r="L221" s="20" t="n">
        <v>200</v>
      </c>
      <c r="M221" s="20" t="n">
        <v>200</v>
      </c>
      <c r="N221" s="20" t="n">
        <v>200</v>
      </c>
      <c r="O221" s="20" t="n">
        <v>200</v>
      </c>
      <c r="P221" s="20" t="n">
        <v>200</v>
      </c>
      <c r="Q221" s="20" t="n">
        <v>200</v>
      </c>
      <c r="R221" s="20" t="n">
        <v>200</v>
      </c>
      <c r="S221" s="20" t="n">
        <v>200</v>
      </c>
      <c r="T221" s="20" t="n">
        <v>200</v>
      </c>
      <c r="U221" s="20" t="n">
        <v>200</v>
      </c>
      <c r="V221" s="20" t="n">
        <v>200</v>
      </c>
      <c r="W221" s="20" t="n">
        <v>200</v>
      </c>
      <c r="X221" s="20" t="n">
        <v>200</v>
      </c>
      <c r="Y221" s="20" t="n">
        <v>200</v>
      </c>
      <c r="Z221" s="20" t="n">
        <v>200</v>
      </c>
      <c r="AA221" s="20" t="n">
        <v>200</v>
      </c>
      <c r="AB221" s="20" t="n">
        <v>200</v>
      </c>
    </row>
    <row r="222" customFormat="false" ht="15" hidden="false" customHeight="false" outlineLevel="0" collapsed="false">
      <c r="B222" s="14" t="s">
        <v>323</v>
      </c>
      <c r="C222" s="14" t="s">
        <v>320</v>
      </c>
      <c r="D222" s="20" t="n">
        <v>150</v>
      </c>
      <c r="E222" s="20" t="n">
        <v>150</v>
      </c>
      <c r="F222" s="20" t="n">
        <v>150</v>
      </c>
      <c r="G222" s="20" t="n">
        <v>150</v>
      </c>
      <c r="H222" s="20" t="n">
        <v>150</v>
      </c>
      <c r="I222" s="20" t="n">
        <v>150</v>
      </c>
      <c r="J222" s="20" t="n">
        <v>150</v>
      </c>
      <c r="K222" s="20" t="n">
        <v>150</v>
      </c>
      <c r="L222" s="20" t="n">
        <v>150</v>
      </c>
      <c r="M222" s="20" t="n">
        <v>150</v>
      </c>
      <c r="N222" s="20" t="n">
        <v>150</v>
      </c>
      <c r="O222" s="20" t="n">
        <v>150</v>
      </c>
      <c r="P222" s="20" t="n">
        <v>150</v>
      </c>
      <c r="Q222" s="20" t="n">
        <v>150</v>
      </c>
      <c r="R222" s="20" t="n">
        <v>150</v>
      </c>
      <c r="S222" s="20" t="n">
        <v>150</v>
      </c>
      <c r="T222" s="20" t="n">
        <v>150</v>
      </c>
      <c r="U222" s="20" t="n">
        <v>150</v>
      </c>
      <c r="V222" s="20" t="n">
        <v>150</v>
      </c>
      <c r="W222" s="20" t="n">
        <v>150</v>
      </c>
      <c r="X222" s="20" t="n">
        <v>150</v>
      </c>
      <c r="Y222" s="20" t="n">
        <v>150</v>
      </c>
      <c r="Z222" s="20" t="n">
        <v>150</v>
      </c>
      <c r="AA222" s="20" t="n">
        <v>150</v>
      </c>
      <c r="AB222" s="20" t="n">
        <v>150</v>
      </c>
    </row>
    <row r="223" customFormat="false" ht="15" hidden="false" customHeight="false" outlineLevel="0" collapsed="false">
      <c r="B223" s="14" t="s">
        <v>324</v>
      </c>
      <c r="C223" s="14" t="s">
        <v>320</v>
      </c>
      <c r="D223" s="20" t="n">
        <v>50</v>
      </c>
      <c r="E223" s="20" t="n">
        <v>50</v>
      </c>
      <c r="F223" s="20" t="n">
        <v>50</v>
      </c>
      <c r="G223" s="20" t="n">
        <v>50</v>
      </c>
      <c r="H223" s="20" t="n">
        <v>50</v>
      </c>
      <c r="I223" s="20" t="n">
        <v>50</v>
      </c>
      <c r="J223" s="20" t="n">
        <v>50</v>
      </c>
      <c r="K223" s="20" t="n">
        <v>50</v>
      </c>
      <c r="L223" s="20" t="n">
        <v>50</v>
      </c>
      <c r="M223" s="20" t="n">
        <v>50</v>
      </c>
      <c r="N223" s="20" t="n">
        <v>50</v>
      </c>
      <c r="O223" s="20" t="n">
        <v>50</v>
      </c>
      <c r="P223" s="20" t="n">
        <v>50</v>
      </c>
      <c r="Q223" s="20" t="n">
        <v>50</v>
      </c>
      <c r="R223" s="20" t="n">
        <v>50</v>
      </c>
      <c r="S223" s="20" t="n">
        <v>50</v>
      </c>
      <c r="T223" s="20" t="n">
        <v>50</v>
      </c>
      <c r="U223" s="20" t="n">
        <v>50</v>
      </c>
      <c r="V223" s="20" t="n">
        <v>50</v>
      </c>
      <c r="W223" s="20" t="n">
        <v>50</v>
      </c>
      <c r="X223" s="20" t="n">
        <v>50</v>
      </c>
      <c r="Y223" s="20" t="n">
        <v>50</v>
      </c>
      <c r="Z223" s="20" t="n">
        <v>50</v>
      </c>
      <c r="AA223" s="20" t="n">
        <v>50</v>
      </c>
      <c r="AB223" s="20" t="n">
        <v>50</v>
      </c>
    </row>
    <row r="224" customFormat="false" ht="15" hidden="false" customHeight="false" outlineLevel="0" collapsed="false">
      <c r="B224" s="14" t="s">
        <v>325</v>
      </c>
      <c r="C224" s="14" t="s">
        <v>320</v>
      </c>
      <c r="D224" s="20" t="n">
        <v>120</v>
      </c>
      <c r="E224" s="20" t="n">
        <v>120</v>
      </c>
      <c r="F224" s="20" t="n">
        <v>120</v>
      </c>
      <c r="G224" s="20" t="n">
        <v>120</v>
      </c>
      <c r="H224" s="20" t="n">
        <v>120</v>
      </c>
      <c r="I224" s="20" t="n">
        <v>120</v>
      </c>
      <c r="J224" s="20" t="n">
        <v>120</v>
      </c>
      <c r="K224" s="20" t="n">
        <v>120</v>
      </c>
      <c r="L224" s="20" t="n">
        <v>120</v>
      </c>
      <c r="M224" s="20" t="n">
        <v>120</v>
      </c>
      <c r="N224" s="20" t="n">
        <v>120</v>
      </c>
      <c r="O224" s="20" t="n">
        <v>120</v>
      </c>
      <c r="P224" s="20" t="n">
        <v>120</v>
      </c>
      <c r="Q224" s="20" t="n">
        <v>120</v>
      </c>
      <c r="R224" s="20" t="n">
        <v>120</v>
      </c>
      <c r="S224" s="20" t="n">
        <v>120</v>
      </c>
      <c r="T224" s="20" t="n">
        <v>120</v>
      </c>
      <c r="U224" s="20" t="n">
        <v>120</v>
      </c>
      <c r="V224" s="20" t="n">
        <v>120</v>
      </c>
      <c r="W224" s="20" t="n">
        <v>120</v>
      </c>
      <c r="X224" s="20" t="n">
        <v>120</v>
      </c>
      <c r="Y224" s="20" t="n">
        <v>120</v>
      </c>
      <c r="Z224" s="20" t="n">
        <v>120</v>
      </c>
      <c r="AA224" s="20" t="n">
        <v>120</v>
      </c>
      <c r="AB224" s="20" t="n">
        <v>120</v>
      </c>
    </row>
    <row r="225" customFormat="false" ht="15" hidden="false" customHeight="false" outlineLevel="0" collapsed="false">
      <c r="B225" s="14" t="s">
        <v>326</v>
      </c>
      <c r="C225" s="14" t="s">
        <v>320</v>
      </c>
    </row>
    <row r="226" customFormat="false" ht="15" hidden="false" customHeight="false" outlineLevel="0" collapsed="false">
      <c r="B226" s="14" t="s">
        <v>327</v>
      </c>
      <c r="C226" s="14" t="s">
        <v>320</v>
      </c>
    </row>
    <row r="228" customFormat="false" ht="15" hidden="false" customHeight="false" outlineLevel="0" collapsed="false">
      <c r="B228" s="3" t="s">
        <v>51</v>
      </c>
    </row>
    <row r="229" customFormat="false" ht="15" hidden="false" customHeight="false" outlineLevel="0" collapsed="false">
      <c r="B229" s="14" t="s">
        <v>319</v>
      </c>
      <c r="C229" s="14" t="s">
        <v>320</v>
      </c>
      <c r="D229" s="20" t="n">
        <v>300</v>
      </c>
      <c r="E229" s="20" t="n">
        <v>300</v>
      </c>
      <c r="F229" s="20" t="n">
        <v>300</v>
      </c>
      <c r="G229" s="20" t="n">
        <v>300</v>
      </c>
      <c r="H229" s="20" t="n">
        <v>300</v>
      </c>
      <c r="I229" s="20" t="n">
        <v>300</v>
      </c>
      <c r="J229" s="20" t="n">
        <v>300</v>
      </c>
      <c r="K229" s="20" t="n">
        <v>300</v>
      </c>
      <c r="L229" s="20" t="n">
        <v>300</v>
      </c>
      <c r="M229" s="20" t="n">
        <v>300</v>
      </c>
      <c r="N229" s="20" t="n">
        <v>300</v>
      </c>
      <c r="O229" s="20" t="n">
        <v>300</v>
      </c>
      <c r="P229" s="20" t="n">
        <v>300</v>
      </c>
      <c r="Q229" s="20" t="n">
        <v>300</v>
      </c>
      <c r="R229" s="20" t="n">
        <v>300</v>
      </c>
      <c r="S229" s="20" t="n">
        <v>300</v>
      </c>
      <c r="T229" s="20" t="n">
        <v>300</v>
      </c>
      <c r="U229" s="20" t="n">
        <v>300</v>
      </c>
      <c r="V229" s="20" t="n">
        <v>300</v>
      </c>
      <c r="W229" s="20" t="n">
        <v>300</v>
      </c>
      <c r="X229" s="20" t="n">
        <v>300</v>
      </c>
      <c r="Y229" s="20" t="n">
        <v>300</v>
      </c>
      <c r="Z229" s="20" t="n">
        <v>300</v>
      </c>
      <c r="AA229" s="20" t="n">
        <v>300</v>
      </c>
      <c r="AB229" s="20" t="n">
        <v>300</v>
      </c>
    </row>
    <row r="230" customFormat="false" ht="15" hidden="false" customHeight="false" outlineLevel="0" collapsed="false">
      <c r="B230" s="14" t="s">
        <v>321</v>
      </c>
      <c r="C230" s="14" t="s">
        <v>320</v>
      </c>
      <c r="D230" s="20" t="n">
        <v>100</v>
      </c>
      <c r="E230" s="20" t="n">
        <v>100</v>
      </c>
      <c r="F230" s="20" t="n">
        <v>100</v>
      </c>
      <c r="G230" s="20" t="n">
        <v>100</v>
      </c>
      <c r="H230" s="20" t="n">
        <v>100</v>
      </c>
      <c r="I230" s="20" t="n">
        <v>100</v>
      </c>
      <c r="J230" s="20" t="n">
        <v>100</v>
      </c>
      <c r="K230" s="20" t="n">
        <v>100</v>
      </c>
      <c r="L230" s="20" t="n">
        <v>100</v>
      </c>
      <c r="M230" s="20" t="n">
        <v>100</v>
      </c>
      <c r="N230" s="20" t="n">
        <v>100</v>
      </c>
      <c r="O230" s="20" t="n">
        <v>100</v>
      </c>
      <c r="P230" s="20" t="n">
        <v>100</v>
      </c>
      <c r="Q230" s="20" t="n">
        <v>100</v>
      </c>
      <c r="R230" s="20" t="n">
        <v>100</v>
      </c>
      <c r="S230" s="20" t="n">
        <v>100</v>
      </c>
      <c r="T230" s="20" t="n">
        <v>100</v>
      </c>
      <c r="U230" s="20" t="n">
        <v>100</v>
      </c>
      <c r="V230" s="20" t="n">
        <v>100</v>
      </c>
      <c r="W230" s="20" t="n">
        <v>100</v>
      </c>
      <c r="X230" s="20" t="n">
        <v>100</v>
      </c>
      <c r="Y230" s="20" t="n">
        <v>100</v>
      </c>
      <c r="Z230" s="20" t="n">
        <v>100</v>
      </c>
      <c r="AA230" s="20" t="n">
        <v>100</v>
      </c>
      <c r="AB230" s="20" t="n">
        <v>100</v>
      </c>
    </row>
    <row r="231" customFormat="false" ht="15" hidden="false" customHeight="false" outlineLevel="0" collapsed="false">
      <c r="B231" s="14" t="s">
        <v>322</v>
      </c>
      <c r="C231" s="14" t="s">
        <v>320</v>
      </c>
      <c r="D231" s="20" t="n">
        <v>200</v>
      </c>
      <c r="E231" s="20" t="n">
        <v>200</v>
      </c>
      <c r="F231" s="20" t="n">
        <v>200</v>
      </c>
      <c r="G231" s="20" t="n">
        <v>200</v>
      </c>
      <c r="H231" s="20" t="n">
        <v>200</v>
      </c>
      <c r="I231" s="20" t="n">
        <v>200</v>
      </c>
      <c r="J231" s="20" t="n">
        <v>200</v>
      </c>
      <c r="K231" s="20" t="n">
        <v>200</v>
      </c>
      <c r="L231" s="20" t="n">
        <v>200</v>
      </c>
      <c r="M231" s="20" t="n">
        <v>200</v>
      </c>
      <c r="N231" s="20" t="n">
        <v>200</v>
      </c>
      <c r="O231" s="20" t="n">
        <v>200</v>
      </c>
      <c r="P231" s="20" t="n">
        <v>200</v>
      </c>
      <c r="Q231" s="20" t="n">
        <v>200</v>
      </c>
      <c r="R231" s="20" t="n">
        <v>200</v>
      </c>
      <c r="S231" s="20" t="n">
        <v>200</v>
      </c>
      <c r="T231" s="20" t="n">
        <v>200</v>
      </c>
      <c r="U231" s="20" t="n">
        <v>200</v>
      </c>
      <c r="V231" s="20" t="n">
        <v>200</v>
      </c>
      <c r="W231" s="20" t="n">
        <v>200</v>
      </c>
      <c r="X231" s="20" t="n">
        <v>200</v>
      </c>
      <c r="Y231" s="20" t="n">
        <v>200</v>
      </c>
      <c r="Z231" s="20" t="n">
        <v>200</v>
      </c>
      <c r="AA231" s="20" t="n">
        <v>200</v>
      </c>
      <c r="AB231" s="20" t="n">
        <v>200</v>
      </c>
    </row>
    <row r="232" customFormat="false" ht="15" hidden="false" customHeight="false" outlineLevel="0" collapsed="false">
      <c r="B232" s="14" t="s">
        <v>323</v>
      </c>
      <c r="C232" s="14" t="s">
        <v>320</v>
      </c>
      <c r="D232" s="20" t="n">
        <v>150</v>
      </c>
      <c r="E232" s="20" t="n">
        <v>150</v>
      </c>
      <c r="F232" s="20" t="n">
        <v>150</v>
      </c>
      <c r="G232" s="20" t="n">
        <v>150</v>
      </c>
      <c r="H232" s="20" t="n">
        <v>150</v>
      </c>
      <c r="I232" s="20" t="n">
        <v>150</v>
      </c>
      <c r="J232" s="20" t="n">
        <v>150</v>
      </c>
      <c r="K232" s="20" t="n">
        <v>150</v>
      </c>
      <c r="L232" s="20" t="n">
        <v>150</v>
      </c>
      <c r="M232" s="20" t="n">
        <v>150</v>
      </c>
      <c r="N232" s="20" t="n">
        <v>150</v>
      </c>
      <c r="O232" s="20" t="n">
        <v>150</v>
      </c>
      <c r="P232" s="20" t="n">
        <v>150</v>
      </c>
      <c r="Q232" s="20" t="n">
        <v>150</v>
      </c>
      <c r="R232" s="20" t="n">
        <v>150</v>
      </c>
      <c r="S232" s="20" t="n">
        <v>150</v>
      </c>
      <c r="T232" s="20" t="n">
        <v>150</v>
      </c>
      <c r="U232" s="20" t="n">
        <v>150</v>
      </c>
      <c r="V232" s="20" t="n">
        <v>150</v>
      </c>
      <c r="W232" s="20" t="n">
        <v>150</v>
      </c>
      <c r="X232" s="20" t="n">
        <v>150</v>
      </c>
      <c r="Y232" s="20" t="n">
        <v>150</v>
      </c>
      <c r="Z232" s="20" t="n">
        <v>150</v>
      </c>
      <c r="AA232" s="20" t="n">
        <v>150</v>
      </c>
      <c r="AB232" s="20" t="n">
        <v>150</v>
      </c>
    </row>
    <row r="233" customFormat="false" ht="15" hidden="false" customHeight="false" outlineLevel="0" collapsed="false">
      <c r="B233" s="14" t="s">
        <v>324</v>
      </c>
      <c r="C233" s="14" t="s">
        <v>320</v>
      </c>
      <c r="D233" s="20" t="n">
        <v>50</v>
      </c>
      <c r="E233" s="20" t="n">
        <v>50</v>
      </c>
      <c r="F233" s="20" t="n">
        <v>50</v>
      </c>
      <c r="G233" s="20" t="n">
        <v>50</v>
      </c>
      <c r="H233" s="20" t="n">
        <v>50</v>
      </c>
      <c r="I233" s="20" t="n">
        <v>50</v>
      </c>
      <c r="J233" s="20" t="n">
        <v>50</v>
      </c>
      <c r="K233" s="20" t="n">
        <v>50</v>
      </c>
      <c r="L233" s="20" t="n">
        <v>50</v>
      </c>
      <c r="M233" s="20" t="n">
        <v>50</v>
      </c>
      <c r="N233" s="20" t="n">
        <v>50</v>
      </c>
      <c r="O233" s="20" t="n">
        <v>50</v>
      </c>
      <c r="P233" s="20" t="n">
        <v>50</v>
      </c>
      <c r="Q233" s="20" t="n">
        <v>50</v>
      </c>
      <c r="R233" s="20" t="n">
        <v>50</v>
      </c>
      <c r="S233" s="20" t="n">
        <v>50</v>
      </c>
      <c r="T233" s="20" t="n">
        <v>50</v>
      </c>
      <c r="U233" s="20" t="n">
        <v>50</v>
      </c>
      <c r="V233" s="20" t="n">
        <v>50</v>
      </c>
      <c r="W233" s="20" t="n">
        <v>50</v>
      </c>
      <c r="X233" s="20" t="n">
        <v>50</v>
      </c>
      <c r="Y233" s="20" t="n">
        <v>50</v>
      </c>
      <c r="Z233" s="20" t="n">
        <v>50</v>
      </c>
      <c r="AA233" s="20" t="n">
        <v>50</v>
      </c>
      <c r="AB233" s="20" t="n">
        <v>50</v>
      </c>
    </row>
    <row r="234" customFormat="false" ht="15" hidden="false" customHeight="false" outlineLevel="0" collapsed="false">
      <c r="B234" s="14" t="s">
        <v>325</v>
      </c>
      <c r="C234" s="14" t="s">
        <v>320</v>
      </c>
      <c r="D234" s="20" t="n">
        <v>120</v>
      </c>
      <c r="E234" s="20" t="n">
        <v>120</v>
      </c>
      <c r="F234" s="20" t="n">
        <v>120</v>
      </c>
      <c r="G234" s="20" t="n">
        <v>120</v>
      </c>
      <c r="H234" s="20" t="n">
        <v>120</v>
      </c>
      <c r="I234" s="20" t="n">
        <v>120</v>
      </c>
      <c r="J234" s="20" t="n">
        <v>120</v>
      </c>
      <c r="K234" s="20" t="n">
        <v>120</v>
      </c>
      <c r="L234" s="20" t="n">
        <v>120</v>
      </c>
      <c r="M234" s="20" t="n">
        <v>120</v>
      </c>
      <c r="N234" s="20" t="n">
        <v>120</v>
      </c>
      <c r="O234" s="20" t="n">
        <v>120</v>
      </c>
      <c r="P234" s="20" t="n">
        <v>120</v>
      </c>
      <c r="Q234" s="20" t="n">
        <v>120</v>
      </c>
      <c r="R234" s="20" t="n">
        <v>120</v>
      </c>
      <c r="S234" s="20" t="n">
        <v>120</v>
      </c>
      <c r="T234" s="20" t="n">
        <v>120</v>
      </c>
      <c r="U234" s="20" t="n">
        <v>120</v>
      </c>
      <c r="V234" s="20" t="n">
        <v>120</v>
      </c>
      <c r="W234" s="20" t="n">
        <v>120</v>
      </c>
      <c r="X234" s="20" t="n">
        <v>120</v>
      </c>
      <c r="Y234" s="20" t="n">
        <v>120</v>
      </c>
      <c r="Z234" s="20" t="n">
        <v>120</v>
      </c>
      <c r="AA234" s="20" t="n">
        <v>120</v>
      </c>
      <c r="AB234" s="20" t="n">
        <v>120</v>
      </c>
    </row>
    <row r="235" customFormat="false" ht="15" hidden="false" customHeight="false" outlineLevel="0" collapsed="false">
      <c r="B235" s="14" t="s">
        <v>326</v>
      </c>
      <c r="C235" s="14" t="s">
        <v>320</v>
      </c>
    </row>
    <row r="236" customFormat="false" ht="15" hidden="false" customHeight="false" outlineLevel="0" collapsed="false">
      <c r="B236" s="14" t="s">
        <v>327</v>
      </c>
      <c r="C236" s="14" t="s">
        <v>320</v>
      </c>
    </row>
    <row r="238" customFormat="false" ht="15" hidden="false" customHeight="false" outlineLevel="0" collapsed="false">
      <c r="B238" s="3" t="s">
        <v>53</v>
      </c>
    </row>
    <row r="239" customFormat="false" ht="15" hidden="false" customHeight="false" outlineLevel="0" collapsed="false">
      <c r="B239" s="14" t="s">
        <v>319</v>
      </c>
      <c r="C239" s="14" t="s">
        <v>320</v>
      </c>
      <c r="D239" s="20" t="n">
        <v>300</v>
      </c>
      <c r="E239" s="20" t="n">
        <v>300</v>
      </c>
      <c r="F239" s="20" t="n">
        <v>300</v>
      </c>
      <c r="G239" s="20" t="n">
        <v>300</v>
      </c>
      <c r="H239" s="20" t="n">
        <v>300</v>
      </c>
      <c r="I239" s="20" t="n">
        <v>300</v>
      </c>
      <c r="J239" s="20" t="n">
        <v>300</v>
      </c>
      <c r="K239" s="20" t="n">
        <v>300</v>
      </c>
      <c r="L239" s="20" t="n">
        <v>300</v>
      </c>
      <c r="M239" s="20" t="n">
        <v>300</v>
      </c>
      <c r="N239" s="20" t="n">
        <v>300</v>
      </c>
      <c r="O239" s="20" t="n">
        <v>300</v>
      </c>
      <c r="P239" s="20" t="n">
        <v>300</v>
      </c>
      <c r="Q239" s="20" t="n">
        <v>300</v>
      </c>
      <c r="R239" s="20" t="n">
        <v>300</v>
      </c>
      <c r="S239" s="20" t="n">
        <v>300</v>
      </c>
      <c r="T239" s="20" t="n">
        <v>300</v>
      </c>
      <c r="U239" s="20" t="n">
        <v>300</v>
      </c>
      <c r="V239" s="20" t="n">
        <v>300</v>
      </c>
      <c r="W239" s="20" t="n">
        <v>300</v>
      </c>
      <c r="X239" s="20" t="n">
        <v>300</v>
      </c>
      <c r="Y239" s="20" t="n">
        <v>300</v>
      </c>
      <c r="Z239" s="20" t="n">
        <v>300</v>
      </c>
      <c r="AA239" s="20" t="n">
        <v>300</v>
      </c>
      <c r="AB239" s="20" t="n">
        <v>300</v>
      </c>
    </row>
    <row r="240" customFormat="false" ht="15" hidden="false" customHeight="false" outlineLevel="0" collapsed="false">
      <c r="B240" s="14" t="s">
        <v>321</v>
      </c>
      <c r="C240" s="14" t="s">
        <v>320</v>
      </c>
      <c r="D240" s="20" t="n">
        <v>100</v>
      </c>
      <c r="E240" s="20" t="n">
        <v>100</v>
      </c>
      <c r="F240" s="20" t="n">
        <v>100</v>
      </c>
      <c r="G240" s="20" t="n">
        <v>100</v>
      </c>
      <c r="H240" s="20" t="n">
        <v>100</v>
      </c>
      <c r="I240" s="20" t="n">
        <v>100</v>
      </c>
      <c r="J240" s="20" t="n">
        <v>100</v>
      </c>
      <c r="K240" s="20" t="n">
        <v>100</v>
      </c>
      <c r="L240" s="20" t="n">
        <v>100</v>
      </c>
      <c r="M240" s="20" t="n">
        <v>100</v>
      </c>
      <c r="N240" s="20" t="n">
        <v>100</v>
      </c>
      <c r="O240" s="20" t="n">
        <v>100</v>
      </c>
      <c r="P240" s="20" t="n">
        <v>100</v>
      </c>
      <c r="Q240" s="20" t="n">
        <v>100</v>
      </c>
      <c r="R240" s="20" t="n">
        <v>100</v>
      </c>
      <c r="S240" s="20" t="n">
        <v>100</v>
      </c>
      <c r="T240" s="20" t="n">
        <v>100</v>
      </c>
      <c r="U240" s="20" t="n">
        <v>100</v>
      </c>
      <c r="V240" s="20" t="n">
        <v>100</v>
      </c>
      <c r="W240" s="20" t="n">
        <v>100</v>
      </c>
      <c r="X240" s="20" t="n">
        <v>100</v>
      </c>
      <c r="Y240" s="20" t="n">
        <v>100</v>
      </c>
      <c r="Z240" s="20" t="n">
        <v>100</v>
      </c>
      <c r="AA240" s="20" t="n">
        <v>100</v>
      </c>
      <c r="AB240" s="20" t="n">
        <v>100</v>
      </c>
    </row>
    <row r="241" customFormat="false" ht="15" hidden="false" customHeight="false" outlineLevel="0" collapsed="false">
      <c r="B241" s="14" t="s">
        <v>322</v>
      </c>
      <c r="C241" s="14" t="s">
        <v>320</v>
      </c>
      <c r="D241" s="20" t="n">
        <v>200</v>
      </c>
      <c r="E241" s="20" t="n">
        <v>200</v>
      </c>
      <c r="F241" s="20" t="n">
        <v>200</v>
      </c>
      <c r="G241" s="20" t="n">
        <v>200</v>
      </c>
      <c r="H241" s="20" t="n">
        <v>200</v>
      </c>
      <c r="I241" s="20" t="n">
        <v>200</v>
      </c>
      <c r="J241" s="20" t="n">
        <v>200</v>
      </c>
      <c r="K241" s="20" t="n">
        <v>200</v>
      </c>
      <c r="L241" s="20" t="n">
        <v>200</v>
      </c>
      <c r="M241" s="20" t="n">
        <v>200</v>
      </c>
      <c r="N241" s="20" t="n">
        <v>200</v>
      </c>
      <c r="O241" s="20" t="n">
        <v>200</v>
      </c>
      <c r="P241" s="20" t="n">
        <v>200</v>
      </c>
      <c r="Q241" s="20" t="n">
        <v>200</v>
      </c>
      <c r="R241" s="20" t="n">
        <v>200</v>
      </c>
      <c r="S241" s="20" t="n">
        <v>200</v>
      </c>
      <c r="T241" s="20" t="n">
        <v>200</v>
      </c>
      <c r="U241" s="20" t="n">
        <v>200</v>
      </c>
      <c r="V241" s="20" t="n">
        <v>200</v>
      </c>
      <c r="W241" s="20" t="n">
        <v>200</v>
      </c>
      <c r="X241" s="20" t="n">
        <v>200</v>
      </c>
      <c r="Y241" s="20" t="n">
        <v>200</v>
      </c>
      <c r="Z241" s="20" t="n">
        <v>200</v>
      </c>
      <c r="AA241" s="20" t="n">
        <v>200</v>
      </c>
      <c r="AB241" s="20" t="n">
        <v>200</v>
      </c>
    </row>
    <row r="242" customFormat="false" ht="15" hidden="false" customHeight="false" outlineLevel="0" collapsed="false">
      <c r="B242" s="14" t="s">
        <v>323</v>
      </c>
      <c r="C242" s="14" t="s">
        <v>320</v>
      </c>
      <c r="D242" s="20" t="n">
        <v>150</v>
      </c>
      <c r="E242" s="20" t="n">
        <v>150</v>
      </c>
      <c r="F242" s="20" t="n">
        <v>150</v>
      </c>
      <c r="G242" s="20" t="n">
        <v>150</v>
      </c>
      <c r="H242" s="20" t="n">
        <v>150</v>
      </c>
      <c r="I242" s="20" t="n">
        <v>150</v>
      </c>
      <c r="J242" s="20" t="n">
        <v>150</v>
      </c>
      <c r="K242" s="20" t="n">
        <v>150</v>
      </c>
      <c r="L242" s="20" t="n">
        <v>150</v>
      </c>
      <c r="M242" s="20" t="n">
        <v>150</v>
      </c>
      <c r="N242" s="20" t="n">
        <v>150</v>
      </c>
      <c r="O242" s="20" t="n">
        <v>150</v>
      </c>
      <c r="P242" s="20" t="n">
        <v>150</v>
      </c>
      <c r="Q242" s="20" t="n">
        <v>150</v>
      </c>
      <c r="R242" s="20" t="n">
        <v>150</v>
      </c>
      <c r="S242" s="20" t="n">
        <v>150</v>
      </c>
      <c r="T242" s="20" t="n">
        <v>150</v>
      </c>
      <c r="U242" s="20" t="n">
        <v>150</v>
      </c>
      <c r="V242" s="20" t="n">
        <v>150</v>
      </c>
      <c r="W242" s="20" t="n">
        <v>150</v>
      </c>
      <c r="X242" s="20" t="n">
        <v>150</v>
      </c>
      <c r="Y242" s="20" t="n">
        <v>150</v>
      </c>
      <c r="Z242" s="20" t="n">
        <v>150</v>
      </c>
      <c r="AA242" s="20" t="n">
        <v>150</v>
      </c>
      <c r="AB242" s="20" t="n">
        <v>150</v>
      </c>
    </row>
    <row r="243" customFormat="false" ht="15" hidden="false" customHeight="false" outlineLevel="0" collapsed="false">
      <c r="B243" s="14" t="s">
        <v>324</v>
      </c>
      <c r="C243" s="14" t="s">
        <v>320</v>
      </c>
      <c r="D243" s="20" t="n">
        <v>50</v>
      </c>
      <c r="E243" s="20" t="n">
        <v>50</v>
      </c>
      <c r="F243" s="20" t="n">
        <v>50</v>
      </c>
      <c r="G243" s="20" t="n">
        <v>50</v>
      </c>
      <c r="H243" s="20" t="n">
        <v>50</v>
      </c>
      <c r="I243" s="20" t="n">
        <v>50</v>
      </c>
      <c r="J243" s="20" t="n">
        <v>50</v>
      </c>
      <c r="K243" s="20" t="n">
        <v>50</v>
      </c>
      <c r="L243" s="20" t="n">
        <v>50</v>
      </c>
      <c r="M243" s="20" t="n">
        <v>50</v>
      </c>
      <c r="N243" s="20" t="n">
        <v>50</v>
      </c>
      <c r="O243" s="20" t="n">
        <v>50</v>
      </c>
      <c r="P243" s="20" t="n">
        <v>50</v>
      </c>
      <c r="Q243" s="20" t="n">
        <v>50</v>
      </c>
      <c r="R243" s="20" t="n">
        <v>50</v>
      </c>
      <c r="S243" s="20" t="n">
        <v>50</v>
      </c>
      <c r="T243" s="20" t="n">
        <v>50</v>
      </c>
      <c r="U243" s="20" t="n">
        <v>50</v>
      </c>
      <c r="V243" s="20" t="n">
        <v>50</v>
      </c>
      <c r="W243" s="20" t="n">
        <v>50</v>
      </c>
      <c r="X243" s="20" t="n">
        <v>50</v>
      </c>
      <c r="Y243" s="20" t="n">
        <v>50</v>
      </c>
      <c r="Z243" s="20" t="n">
        <v>50</v>
      </c>
      <c r="AA243" s="20" t="n">
        <v>50</v>
      </c>
      <c r="AB243" s="20" t="n">
        <v>50</v>
      </c>
    </row>
    <row r="244" customFormat="false" ht="15" hidden="false" customHeight="false" outlineLevel="0" collapsed="false">
      <c r="B244" s="14" t="s">
        <v>325</v>
      </c>
      <c r="C244" s="14" t="s">
        <v>320</v>
      </c>
      <c r="D244" s="20" t="n">
        <v>120</v>
      </c>
      <c r="E244" s="20" t="n">
        <v>120</v>
      </c>
      <c r="F244" s="20" t="n">
        <v>120</v>
      </c>
      <c r="G244" s="20" t="n">
        <v>120</v>
      </c>
      <c r="H244" s="20" t="n">
        <v>120</v>
      </c>
      <c r="I244" s="20" t="n">
        <v>120</v>
      </c>
      <c r="J244" s="20" t="n">
        <v>120</v>
      </c>
      <c r="K244" s="20" t="n">
        <v>120</v>
      </c>
      <c r="L244" s="20" t="n">
        <v>120</v>
      </c>
      <c r="M244" s="20" t="n">
        <v>120</v>
      </c>
      <c r="N244" s="20" t="n">
        <v>120</v>
      </c>
      <c r="O244" s="20" t="n">
        <v>120</v>
      </c>
      <c r="P244" s="20" t="n">
        <v>120</v>
      </c>
      <c r="Q244" s="20" t="n">
        <v>120</v>
      </c>
      <c r="R244" s="20" t="n">
        <v>120</v>
      </c>
      <c r="S244" s="20" t="n">
        <v>120</v>
      </c>
      <c r="T244" s="20" t="n">
        <v>120</v>
      </c>
      <c r="U244" s="20" t="n">
        <v>120</v>
      </c>
      <c r="V244" s="20" t="n">
        <v>120</v>
      </c>
      <c r="W244" s="20" t="n">
        <v>120</v>
      </c>
      <c r="X244" s="20" t="n">
        <v>120</v>
      </c>
      <c r="Y244" s="20" t="n">
        <v>120</v>
      </c>
      <c r="Z244" s="20" t="n">
        <v>120</v>
      </c>
      <c r="AA244" s="20" t="n">
        <v>120</v>
      </c>
      <c r="AB244" s="20" t="n">
        <v>120</v>
      </c>
    </row>
    <row r="245" customFormat="false" ht="15" hidden="false" customHeight="false" outlineLevel="0" collapsed="false">
      <c r="B245" s="14" t="s">
        <v>326</v>
      </c>
      <c r="C245" s="14" t="s">
        <v>320</v>
      </c>
    </row>
    <row r="246" customFormat="false" ht="15" hidden="false" customHeight="false" outlineLevel="0" collapsed="false">
      <c r="B246" s="14" t="s">
        <v>327</v>
      </c>
      <c r="C246" s="14" t="s">
        <v>320</v>
      </c>
    </row>
    <row r="248" customFormat="false" ht="15" hidden="false" customHeight="false" outlineLevel="0" collapsed="false">
      <c r="B248" s="3" t="s">
        <v>55</v>
      </c>
    </row>
    <row r="249" customFormat="false" ht="15" hidden="false" customHeight="false" outlineLevel="0" collapsed="false">
      <c r="B249" s="14" t="s">
        <v>319</v>
      </c>
      <c r="C249" s="14" t="s">
        <v>320</v>
      </c>
      <c r="D249" s="20" t="n">
        <v>300</v>
      </c>
      <c r="E249" s="20" t="n">
        <v>300</v>
      </c>
      <c r="F249" s="20" t="n">
        <v>300</v>
      </c>
      <c r="G249" s="20" t="n">
        <v>300</v>
      </c>
      <c r="H249" s="20" t="n">
        <v>300</v>
      </c>
      <c r="I249" s="20" t="n">
        <v>300</v>
      </c>
      <c r="J249" s="20" t="n">
        <v>300</v>
      </c>
      <c r="K249" s="20" t="n">
        <v>300</v>
      </c>
      <c r="L249" s="20" t="n">
        <v>300</v>
      </c>
      <c r="M249" s="20" t="n">
        <v>300</v>
      </c>
      <c r="N249" s="20" t="n">
        <v>300</v>
      </c>
      <c r="O249" s="20" t="n">
        <v>300</v>
      </c>
      <c r="P249" s="20" t="n">
        <v>300</v>
      </c>
      <c r="Q249" s="20" t="n">
        <v>300</v>
      </c>
      <c r="R249" s="20" t="n">
        <v>300</v>
      </c>
      <c r="S249" s="20" t="n">
        <v>300</v>
      </c>
      <c r="T249" s="20" t="n">
        <v>300</v>
      </c>
      <c r="U249" s="20" t="n">
        <v>300</v>
      </c>
      <c r="V249" s="20" t="n">
        <v>300</v>
      </c>
      <c r="W249" s="20" t="n">
        <v>300</v>
      </c>
      <c r="X249" s="20" t="n">
        <v>300</v>
      </c>
      <c r="Y249" s="20" t="n">
        <v>300</v>
      </c>
      <c r="Z249" s="20" t="n">
        <v>300</v>
      </c>
      <c r="AA249" s="20" t="n">
        <v>300</v>
      </c>
      <c r="AB249" s="20" t="n">
        <v>300</v>
      </c>
    </row>
    <row r="250" customFormat="false" ht="15" hidden="false" customHeight="false" outlineLevel="0" collapsed="false">
      <c r="B250" s="14" t="s">
        <v>321</v>
      </c>
      <c r="C250" s="14" t="s">
        <v>320</v>
      </c>
      <c r="D250" s="20" t="n">
        <v>100</v>
      </c>
      <c r="E250" s="20" t="n">
        <v>100</v>
      </c>
      <c r="F250" s="20" t="n">
        <v>100</v>
      </c>
      <c r="G250" s="20" t="n">
        <v>100</v>
      </c>
      <c r="H250" s="20" t="n">
        <v>100</v>
      </c>
      <c r="I250" s="20" t="n">
        <v>100</v>
      </c>
      <c r="J250" s="20" t="n">
        <v>100</v>
      </c>
      <c r="K250" s="20" t="n">
        <v>100</v>
      </c>
      <c r="L250" s="20" t="n">
        <v>100</v>
      </c>
      <c r="M250" s="20" t="n">
        <v>100</v>
      </c>
      <c r="N250" s="20" t="n">
        <v>100</v>
      </c>
      <c r="O250" s="20" t="n">
        <v>100</v>
      </c>
      <c r="P250" s="20" t="n">
        <v>100</v>
      </c>
      <c r="Q250" s="20" t="n">
        <v>100</v>
      </c>
      <c r="R250" s="20" t="n">
        <v>100</v>
      </c>
      <c r="S250" s="20" t="n">
        <v>100</v>
      </c>
      <c r="T250" s="20" t="n">
        <v>100</v>
      </c>
      <c r="U250" s="20" t="n">
        <v>100</v>
      </c>
      <c r="V250" s="20" t="n">
        <v>100</v>
      </c>
      <c r="W250" s="20" t="n">
        <v>100</v>
      </c>
      <c r="X250" s="20" t="n">
        <v>100</v>
      </c>
      <c r="Y250" s="20" t="n">
        <v>100</v>
      </c>
      <c r="Z250" s="20" t="n">
        <v>100</v>
      </c>
      <c r="AA250" s="20" t="n">
        <v>100</v>
      </c>
      <c r="AB250" s="20" t="n">
        <v>100</v>
      </c>
    </row>
    <row r="251" customFormat="false" ht="15" hidden="false" customHeight="false" outlineLevel="0" collapsed="false">
      <c r="B251" s="14" t="s">
        <v>322</v>
      </c>
      <c r="C251" s="14" t="s">
        <v>320</v>
      </c>
      <c r="D251" s="20" t="n">
        <v>200</v>
      </c>
      <c r="E251" s="20" t="n">
        <v>200</v>
      </c>
      <c r="F251" s="20" t="n">
        <v>200</v>
      </c>
      <c r="G251" s="20" t="n">
        <v>200</v>
      </c>
      <c r="H251" s="20" t="n">
        <v>200</v>
      </c>
      <c r="I251" s="20" t="n">
        <v>200</v>
      </c>
      <c r="J251" s="20" t="n">
        <v>200</v>
      </c>
      <c r="K251" s="20" t="n">
        <v>200</v>
      </c>
      <c r="L251" s="20" t="n">
        <v>200</v>
      </c>
      <c r="M251" s="20" t="n">
        <v>200</v>
      </c>
      <c r="N251" s="20" t="n">
        <v>200</v>
      </c>
      <c r="O251" s="20" t="n">
        <v>200</v>
      </c>
      <c r="P251" s="20" t="n">
        <v>200</v>
      </c>
      <c r="Q251" s="20" t="n">
        <v>200</v>
      </c>
      <c r="R251" s="20" t="n">
        <v>200</v>
      </c>
      <c r="S251" s="20" t="n">
        <v>200</v>
      </c>
      <c r="T251" s="20" t="n">
        <v>200</v>
      </c>
      <c r="U251" s="20" t="n">
        <v>200</v>
      </c>
      <c r="V251" s="20" t="n">
        <v>200</v>
      </c>
      <c r="W251" s="20" t="n">
        <v>200</v>
      </c>
      <c r="X251" s="20" t="n">
        <v>200</v>
      </c>
      <c r="Y251" s="20" t="n">
        <v>200</v>
      </c>
      <c r="Z251" s="20" t="n">
        <v>200</v>
      </c>
      <c r="AA251" s="20" t="n">
        <v>200</v>
      </c>
      <c r="AB251" s="20" t="n">
        <v>200</v>
      </c>
    </row>
    <row r="252" customFormat="false" ht="15" hidden="false" customHeight="false" outlineLevel="0" collapsed="false">
      <c r="B252" s="14" t="s">
        <v>323</v>
      </c>
      <c r="C252" s="14" t="s">
        <v>320</v>
      </c>
      <c r="D252" s="20" t="n">
        <v>150</v>
      </c>
      <c r="E252" s="20" t="n">
        <v>150</v>
      </c>
      <c r="F252" s="20" t="n">
        <v>150</v>
      </c>
      <c r="G252" s="20" t="n">
        <v>150</v>
      </c>
      <c r="H252" s="20" t="n">
        <v>150</v>
      </c>
      <c r="I252" s="20" t="n">
        <v>150</v>
      </c>
      <c r="J252" s="20" t="n">
        <v>150</v>
      </c>
      <c r="K252" s="20" t="n">
        <v>150</v>
      </c>
      <c r="L252" s="20" t="n">
        <v>150</v>
      </c>
      <c r="M252" s="20" t="n">
        <v>150</v>
      </c>
      <c r="N252" s="20" t="n">
        <v>150</v>
      </c>
      <c r="O252" s="20" t="n">
        <v>150</v>
      </c>
      <c r="P252" s="20" t="n">
        <v>150</v>
      </c>
      <c r="Q252" s="20" t="n">
        <v>150</v>
      </c>
      <c r="R252" s="20" t="n">
        <v>150</v>
      </c>
      <c r="S252" s="20" t="n">
        <v>150</v>
      </c>
      <c r="T252" s="20" t="n">
        <v>150</v>
      </c>
      <c r="U252" s="20" t="n">
        <v>150</v>
      </c>
      <c r="V252" s="20" t="n">
        <v>150</v>
      </c>
      <c r="W252" s="20" t="n">
        <v>150</v>
      </c>
      <c r="X252" s="20" t="n">
        <v>150</v>
      </c>
      <c r="Y252" s="20" t="n">
        <v>150</v>
      </c>
      <c r="Z252" s="20" t="n">
        <v>150</v>
      </c>
      <c r="AA252" s="20" t="n">
        <v>150</v>
      </c>
      <c r="AB252" s="20" t="n">
        <v>150</v>
      </c>
    </row>
    <row r="253" customFormat="false" ht="15" hidden="false" customHeight="false" outlineLevel="0" collapsed="false">
      <c r="B253" s="14" t="s">
        <v>324</v>
      </c>
      <c r="C253" s="14" t="s">
        <v>320</v>
      </c>
      <c r="D253" s="20" t="n">
        <v>50</v>
      </c>
      <c r="E253" s="20" t="n">
        <v>50</v>
      </c>
      <c r="F253" s="20" t="n">
        <v>50</v>
      </c>
      <c r="G253" s="20" t="n">
        <v>50</v>
      </c>
      <c r="H253" s="20" t="n">
        <v>50</v>
      </c>
      <c r="I253" s="20" t="n">
        <v>50</v>
      </c>
      <c r="J253" s="20" t="n">
        <v>50</v>
      </c>
      <c r="K253" s="20" t="n">
        <v>50</v>
      </c>
      <c r="L253" s="20" t="n">
        <v>50</v>
      </c>
      <c r="M253" s="20" t="n">
        <v>50</v>
      </c>
      <c r="N253" s="20" t="n">
        <v>50</v>
      </c>
      <c r="O253" s="20" t="n">
        <v>50</v>
      </c>
      <c r="P253" s="20" t="n">
        <v>50</v>
      </c>
      <c r="Q253" s="20" t="n">
        <v>50</v>
      </c>
      <c r="R253" s="20" t="n">
        <v>50</v>
      </c>
      <c r="S253" s="20" t="n">
        <v>50</v>
      </c>
      <c r="T253" s="20" t="n">
        <v>50</v>
      </c>
      <c r="U253" s="20" t="n">
        <v>50</v>
      </c>
      <c r="V253" s="20" t="n">
        <v>50</v>
      </c>
      <c r="W253" s="20" t="n">
        <v>50</v>
      </c>
      <c r="X253" s="20" t="n">
        <v>50</v>
      </c>
      <c r="Y253" s="20" t="n">
        <v>50</v>
      </c>
      <c r="Z253" s="20" t="n">
        <v>50</v>
      </c>
      <c r="AA253" s="20" t="n">
        <v>50</v>
      </c>
      <c r="AB253" s="20" t="n">
        <v>50</v>
      </c>
    </row>
    <row r="254" customFormat="false" ht="15" hidden="false" customHeight="false" outlineLevel="0" collapsed="false">
      <c r="B254" s="14" t="s">
        <v>325</v>
      </c>
      <c r="C254" s="14" t="s">
        <v>320</v>
      </c>
      <c r="D254" s="20" t="n">
        <v>120</v>
      </c>
      <c r="E254" s="20" t="n">
        <v>120</v>
      </c>
      <c r="F254" s="20" t="n">
        <v>120</v>
      </c>
      <c r="G254" s="20" t="n">
        <v>120</v>
      </c>
      <c r="H254" s="20" t="n">
        <v>120</v>
      </c>
      <c r="I254" s="20" t="n">
        <v>120</v>
      </c>
      <c r="J254" s="20" t="n">
        <v>120</v>
      </c>
      <c r="K254" s="20" t="n">
        <v>120</v>
      </c>
      <c r="L254" s="20" t="n">
        <v>120</v>
      </c>
      <c r="M254" s="20" t="n">
        <v>120</v>
      </c>
      <c r="N254" s="20" t="n">
        <v>120</v>
      </c>
      <c r="O254" s="20" t="n">
        <v>120</v>
      </c>
      <c r="P254" s="20" t="n">
        <v>120</v>
      </c>
      <c r="Q254" s="20" t="n">
        <v>120</v>
      </c>
      <c r="R254" s="20" t="n">
        <v>120</v>
      </c>
      <c r="S254" s="20" t="n">
        <v>120</v>
      </c>
      <c r="T254" s="20" t="n">
        <v>120</v>
      </c>
      <c r="U254" s="20" t="n">
        <v>120</v>
      </c>
      <c r="V254" s="20" t="n">
        <v>120</v>
      </c>
      <c r="W254" s="20" t="n">
        <v>120</v>
      </c>
      <c r="X254" s="20" t="n">
        <v>120</v>
      </c>
      <c r="Y254" s="20" t="n">
        <v>120</v>
      </c>
      <c r="Z254" s="20" t="n">
        <v>120</v>
      </c>
      <c r="AA254" s="20" t="n">
        <v>120</v>
      </c>
      <c r="AB254" s="20" t="n">
        <v>120</v>
      </c>
    </row>
    <row r="255" customFormat="false" ht="15" hidden="false" customHeight="false" outlineLevel="0" collapsed="false">
      <c r="B255" s="14" t="s">
        <v>326</v>
      </c>
      <c r="C255" s="14" t="s">
        <v>320</v>
      </c>
    </row>
    <row r="256" customFormat="false" ht="15" hidden="false" customHeight="false" outlineLevel="0" collapsed="false">
      <c r="B256" s="14" t="s">
        <v>327</v>
      </c>
      <c r="C256" s="14" t="s">
        <v>320</v>
      </c>
    </row>
    <row r="258" customFormat="false" ht="15" hidden="false" customHeight="false" outlineLevel="0" collapsed="false">
      <c r="B258" s="3" t="s">
        <v>57</v>
      </c>
    </row>
    <row r="259" customFormat="false" ht="15" hidden="false" customHeight="false" outlineLevel="0" collapsed="false">
      <c r="B259" s="14" t="s">
        <v>319</v>
      </c>
      <c r="C259" s="14" t="s">
        <v>320</v>
      </c>
      <c r="D259" s="20" t="n">
        <v>300</v>
      </c>
      <c r="E259" s="20" t="n">
        <v>300</v>
      </c>
      <c r="F259" s="20" t="n">
        <v>300</v>
      </c>
      <c r="G259" s="20" t="n">
        <v>300</v>
      </c>
      <c r="H259" s="20" t="n">
        <v>300</v>
      </c>
      <c r="I259" s="20" t="n">
        <v>300</v>
      </c>
      <c r="J259" s="20" t="n">
        <v>300</v>
      </c>
      <c r="K259" s="20" t="n">
        <v>300</v>
      </c>
      <c r="L259" s="20" t="n">
        <v>300</v>
      </c>
      <c r="M259" s="20" t="n">
        <v>300</v>
      </c>
      <c r="N259" s="20" t="n">
        <v>300</v>
      </c>
      <c r="O259" s="20" t="n">
        <v>300</v>
      </c>
      <c r="P259" s="20" t="n">
        <v>300</v>
      </c>
      <c r="Q259" s="20" t="n">
        <v>300</v>
      </c>
      <c r="R259" s="20" t="n">
        <v>300</v>
      </c>
      <c r="S259" s="20" t="n">
        <v>300</v>
      </c>
      <c r="T259" s="20" t="n">
        <v>300</v>
      </c>
      <c r="U259" s="20" t="n">
        <v>300</v>
      </c>
      <c r="V259" s="20" t="n">
        <v>300</v>
      </c>
      <c r="W259" s="20" t="n">
        <v>300</v>
      </c>
      <c r="X259" s="20" t="n">
        <v>300</v>
      </c>
      <c r="Y259" s="20" t="n">
        <v>300</v>
      </c>
      <c r="Z259" s="20" t="n">
        <v>300</v>
      </c>
      <c r="AA259" s="20" t="n">
        <v>300</v>
      </c>
      <c r="AB259" s="20" t="n">
        <v>300</v>
      </c>
    </row>
    <row r="260" customFormat="false" ht="15" hidden="false" customHeight="false" outlineLevel="0" collapsed="false">
      <c r="B260" s="14" t="s">
        <v>321</v>
      </c>
      <c r="C260" s="14" t="s">
        <v>320</v>
      </c>
      <c r="D260" s="20" t="n">
        <v>100</v>
      </c>
      <c r="E260" s="20" t="n">
        <v>100</v>
      </c>
      <c r="F260" s="20" t="n">
        <v>100</v>
      </c>
      <c r="G260" s="20" t="n">
        <v>100</v>
      </c>
      <c r="H260" s="20" t="n">
        <v>100</v>
      </c>
      <c r="I260" s="20" t="n">
        <v>100</v>
      </c>
      <c r="J260" s="20" t="n">
        <v>100</v>
      </c>
      <c r="K260" s="20" t="n">
        <v>100</v>
      </c>
      <c r="L260" s="20" t="n">
        <v>100</v>
      </c>
      <c r="M260" s="20" t="n">
        <v>100</v>
      </c>
      <c r="N260" s="20" t="n">
        <v>100</v>
      </c>
      <c r="O260" s="20" t="n">
        <v>100</v>
      </c>
      <c r="P260" s="20" t="n">
        <v>100</v>
      </c>
      <c r="Q260" s="20" t="n">
        <v>100</v>
      </c>
      <c r="R260" s="20" t="n">
        <v>100</v>
      </c>
      <c r="S260" s="20" t="n">
        <v>100</v>
      </c>
      <c r="T260" s="20" t="n">
        <v>100</v>
      </c>
      <c r="U260" s="20" t="n">
        <v>100</v>
      </c>
      <c r="V260" s="20" t="n">
        <v>100</v>
      </c>
      <c r="W260" s="20" t="n">
        <v>100</v>
      </c>
      <c r="X260" s="20" t="n">
        <v>100</v>
      </c>
      <c r="Y260" s="20" t="n">
        <v>100</v>
      </c>
      <c r="Z260" s="20" t="n">
        <v>100</v>
      </c>
      <c r="AA260" s="20" t="n">
        <v>100</v>
      </c>
      <c r="AB260" s="20" t="n">
        <v>100</v>
      </c>
    </row>
    <row r="261" customFormat="false" ht="15" hidden="false" customHeight="false" outlineLevel="0" collapsed="false">
      <c r="B261" s="14" t="s">
        <v>322</v>
      </c>
      <c r="C261" s="14" t="s">
        <v>320</v>
      </c>
      <c r="D261" s="20" t="n">
        <v>200</v>
      </c>
      <c r="E261" s="20" t="n">
        <v>200</v>
      </c>
      <c r="F261" s="20" t="n">
        <v>200</v>
      </c>
      <c r="G261" s="20" t="n">
        <v>200</v>
      </c>
      <c r="H261" s="20" t="n">
        <v>200</v>
      </c>
      <c r="I261" s="20" t="n">
        <v>200</v>
      </c>
      <c r="J261" s="20" t="n">
        <v>200</v>
      </c>
      <c r="K261" s="20" t="n">
        <v>200</v>
      </c>
      <c r="L261" s="20" t="n">
        <v>200</v>
      </c>
      <c r="M261" s="20" t="n">
        <v>200</v>
      </c>
      <c r="N261" s="20" t="n">
        <v>200</v>
      </c>
      <c r="O261" s="20" t="n">
        <v>200</v>
      </c>
      <c r="P261" s="20" t="n">
        <v>200</v>
      </c>
      <c r="Q261" s="20" t="n">
        <v>200</v>
      </c>
      <c r="R261" s="20" t="n">
        <v>200</v>
      </c>
      <c r="S261" s="20" t="n">
        <v>200</v>
      </c>
      <c r="T261" s="20" t="n">
        <v>200</v>
      </c>
      <c r="U261" s="20" t="n">
        <v>200</v>
      </c>
      <c r="V261" s="20" t="n">
        <v>200</v>
      </c>
      <c r="W261" s="20" t="n">
        <v>200</v>
      </c>
      <c r="X261" s="20" t="n">
        <v>200</v>
      </c>
      <c r="Y261" s="20" t="n">
        <v>200</v>
      </c>
      <c r="Z261" s="20" t="n">
        <v>200</v>
      </c>
      <c r="AA261" s="20" t="n">
        <v>200</v>
      </c>
      <c r="AB261" s="20" t="n">
        <v>200</v>
      </c>
    </row>
    <row r="262" customFormat="false" ht="15" hidden="false" customHeight="false" outlineLevel="0" collapsed="false">
      <c r="B262" s="14" t="s">
        <v>323</v>
      </c>
      <c r="C262" s="14" t="s">
        <v>320</v>
      </c>
      <c r="D262" s="20" t="n">
        <v>150</v>
      </c>
      <c r="E262" s="20" t="n">
        <v>150</v>
      </c>
      <c r="F262" s="20" t="n">
        <v>150</v>
      </c>
      <c r="G262" s="20" t="n">
        <v>150</v>
      </c>
      <c r="H262" s="20" t="n">
        <v>150</v>
      </c>
      <c r="I262" s="20" t="n">
        <v>150</v>
      </c>
      <c r="J262" s="20" t="n">
        <v>150</v>
      </c>
      <c r="K262" s="20" t="n">
        <v>150</v>
      </c>
      <c r="L262" s="20" t="n">
        <v>150</v>
      </c>
      <c r="M262" s="20" t="n">
        <v>150</v>
      </c>
      <c r="N262" s="20" t="n">
        <v>150</v>
      </c>
      <c r="O262" s="20" t="n">
        <v>150</v>
      </c>
      <c r="P262" s="20" t="n">
        <v>150</v>
      </c>
      <c r="Q262" s="20" t="n">
        <v>150</v>
      </c>
      <c r="R262" s="20" t="n">
        <v>150</v>
      </c>
      <c r="S262" s="20" t="n">
        <v>150</v>
      </c>
      <c r="T262" s="20" t="n">
        <v>150</v>
      </c>
      <c r="U262" s="20" t="n">
        <v>150</v>
      </c>
      <c r="V262" s="20" t="n">
        <v>150</v>
      </c>
      <c r="W262" s="20" t="n">
        <v>150</v>
      </c>
      <c r="X262" s="20" t="n">
        <v>150</v>
      </c>
      <c r="Y262" s="20" t="n">
        <v>150</v>
      </c>
      <c r="Z262" s="20" t="n">
        <v>150</v>
      </c>
      <c r="AA262" s="20" t="n">
        <v>150</v>
      </c>
      <c r="AB262" s="20" t="n">
        <v>150</v>
      </c>
    </row>
    <row r="263" customFormat="false" ht="15" hidden="false" customHeight="false" outlineLevel="0" collapsed="false">
      <c r="B263" s="14" t="s">
        <v>324</v>
      </c>
      <c r="C263" s="14" t="s">
        <v>320</v>
      </c>
      <c r="D263" s="20" t="n">
        <v>50</v>
      </c>
      <c r="E263" s="20" t="n">
        <v>50</v>
      </c>
      <c r="F263" s="20" t="n">
        <v>50</v>
      </c>
      <c r="G263" s="20" t="n">
        <v>50</v>
      </c>
      <c r="H263" s="20" t="n">
        <v>50</v>
      </c>
      <c r="I263" s="20" t="n">
        <v>50</v>
      </c>
      <c r="J263" s="20" t="n">
        <v>50</v>
      </c>
      <c r="K263" s="20" t="n">
        <v>50</v>
      </c>
      <c r="L263" s="20" t="n">
        <v>50</v>
      </c>
      <c r="M263" s="20" t="n">
        <v>50</v>
      </c>
      <c r="N263" s="20" t="n">
        <v>50</v>
      </c>
      <c r="O263" s="20" t="n">
        <v>50</v>
      </c>
      <c r="P263" s="20" t="n">
        <v>50</v>
      </c>
      <c r="Q263" s="20" t="n">
        <v>50</v>
      </c>
      <c r="R263" s="20" t="n">
        <v>50</v>
      </c>
      <c r="S263" s="20" t="n">
        <v>50</v>
      </c>
      <c r="T263" s="20" t="n">
        <v>50</v>
      </c>
      <c r="U263" s="20" t="n">
        <v>50</v>
      </c>
      <c r="V263" s="20" t="n">
        <v>50</v>
      </c>
      <c r="W263" s="20" t="n">
        <v>50</v>
      </c>
      <c r="X263" s="20" t="n">
        <v>50</v>
      </c>
      <c r="Y263" s="20" t="n">
        <v>50</v>
      </c>
      <c r="Z263" s="20" t="n">
        <v>50</v>
      </c>
      <c r="AA263" s="20" t="n">
        <v>50</v>
      </c>
      <c r="AB263" s="20" t="n">
        <v>50</v>
      </c>
    </row>
    <row r="264" customFormat="false" ht="15" hidden="false" customHeight="false" outlineLevel="0" collapsed="false">
      <c r="B264" s="14" t="s">
        <v>325</v>
      </c>
      <c r="C264" s="14" t="s">
        <v>320</v>
      </c>
      <c r="D264" s="20" t="n">
        <v>120</v>
      </c>
      <c r="E264" s="20" t="n">
        <v>120</v>
      </c>
      <c r="F264" s="20" t="n">
        <v>120</v>
      </c>
      <c r="G264" s="20" t="n">
        <v>120</v>
      </c>
      <c r="H264" s="20" t="n">
        <v>120</v>
      </c>
      <c r="I264" s="20" t="n">
        <v>120</v>
      </c>
      <c r="J264" s="20" t="n">
        <v>120</v>
      </c>
      <c r="K264" s="20" t="n">
        <v>120</v>
      </c>
      <c r="L264" s="20" t="n">
        <v>120</v>
      </c>
      <c r="M264" s="20" t="n">
        <v>120</v>
      </c>
      <c r="N264" s="20" t="n">
        <v>120</v>
      </c>
      <c r="O264" s="20" t="n">
        <v>120</v>
      </c>
      <c r="P264" s="20" t="n">
        <v>120</v>
      </c>
      <c r="Q264" s="20" t="n">
        <v>120</v>
      </c>
      <c r="R264" s="20" t="n">
        <v>120</v>
      </c>
      <c r="S264" s="20" t="n">
        <v>120</v>
      </c>
      <c r="T264" s="20" t="n">
        <v>120</v>
      </c>
      <c r="U264" s="20" t="n">
        <v>120</v>
      </c>
      <c r="V264" s="20" t="n">
        <v>120</v>
      </c>
      <c r="W264" s="20" t="n">
        <v>120</v>
      </c>
      <c r="X264" s="20" t="n">
        <v>120</v>
      </c>
      <c r="Y264" s="20" t="n">
        <v>120</v>
      </c>
      <c r="Z264" s="20" t="n">
        <v>120</v>
      </c>
      <c r="AA264" s="20" t="n">
        <v>120</v>
      </c>
      <c r="AB264" s="20" t="n">
        <v>120</v>
      </c>
    </row>
    <row r="265" customFormat="false" ht="15" hidden="false" customHeight="false" outlineLevel="0" collapsed="false">
      <c r="B265" s="14" t="s">
        <v>326</v>
      </c>
      <c r="C265" s="14" t="s">
        <v>320</v>
      </c>
    </row>
    <row r="266" customFormat="false" ht="15" hidden="false" customHeight="false" outlineLevel="0" collapsed="false">
      <c r="B266" s="14" t="s">
        <v>327</v>
      </c>
      <c r="C266" s="14" t="s">
        <v>320</v>
      </c>
    </row>
    <row r="268" customFormat="false" ht="15" hidden="false" customHeight="false" outlineLevel="0" collapsed="false">
      <c r="B268" s="3" t="s">
        <v>328</v>
      </c>
    </row>
    <row r="269" customFormat="false" ht="15" hidden="false" customHeight="false" outlineLevel="0" collapsed="false">
      <c r="B269" s="14" t="s">
        <v>319</v>
      </c>
      <c r="C269" s="14" t="s">
        <v>39</v>
      </c>
      <c r="D269" s="21" t="n">
        <v>-35000</v>
      </c>
      <c r="E269" s="21" t="n">
        <v>-36750</v>
      </c>
      <c r="F269" s="21" t="n">
        <v>-38588</v>
      </c>
      <c r="G269" s="21" t="n">
        <v>-40517</v>
      </c>
      <c r="H269" s="21" t="n">
        <v>-42543</v>
      </c>
      <c r="I269" s="21" t="n">
        <v>-44670</v>
      </c>
      <c r="J269" s="21" t="n">
        <v>-46903</v>
      </c>
      <c r="K269" s="21" t="n">
        <v>-49249</v>
      </c>
      <c r="L269" s="21" t="n">
        <v>-51711</v>
      </c>
      <c r="M269" s="21" t="n">
        <v>-54296</v>
      </c>
      <c r="N269" s="21" t="n">
        <v>-57011</v>
      </c>
      <c r="O269" s="21" t="n">
        <v>-59862</v>
      </c>
      <c r="P269" s="21" t="n">
        <v>-62855</v>
      </c>
      <c r="Q269" s="21" t="n">
        <v>-65998</v>
      </c>
      <c r="R269" s="21" t="n">
        <v>-69298</v>
      </c>
      <c r="S269" s="21" t="n">
        <v>-72762</v>
      </c>
      <c r="T269" s="21" t="n">
        <v>-76401</v>
      </c>
      <c r="U269" s="21" t="n">
        <v>-80221</v>
      </c>
      <c r="V269" s="21" t="n">
        <v>-84232</v>
      </c>
      <c r="W269" s="21" t="n">
        <v>-88443</v>
      </c>
      <c r="X269" s="21" t="n">
        <v>-92865</v>
      </c>
      <c r="Y269" s="21" t="n">
        <v>-97509</v>
      </c>
      <c r="Z269" s="21" t="n">
        <v>-102384</v>
      </c>
      <c r="AA269" s="21" t="n">
        <v>-107503</v>
      </c>
      <c r="AB269" s="21" t="n">
        <v>-112878</v>
      </c>
    </row>
    <row r="270" customFormat="false" ht="15" hidden="false" customHeight="false" outlineLevel="0" collapsed="false">
      <c r="B270" s="14" t="s">
        <v>321</v>
      </c>
      <c r="C270" s="14" t="s">
        <v>39</v>
      </c>
      <c r="D270" s="21" t="n">
        <v>-50000</v>
      </c>
      <c r="E270" s="21" t="n">
        <v>-52500</v>
      </c>
      <c r="F270" s="21" t="n">
        <v>-55125</v>
      </c>
      <c r="G270" s="21" t="n">
        <v>-57881</v>
      </c>
      <c r="H270" s="21" t="n">
        <v>-60775</v>
      </c>
      <c r="I270" s="21" t="n">
        <v>-63814</v>
      </c>
      <c r="J270" s="21" t="n">
        <v>-67005</v>
      </c>
      <c r="K270" s="21" t="n">
        <v>-70355</v>
      </c>
      <c r="L270" s="21" t="n">
        <v>-73873</v>
      </c>
      <c r="M270" s="21" t="n">
        <v>-77566</v>
      </c>
      <c r="N270" s="21" t="n">
        <v>-81445</v>
      </c>
      <c r="O270" s="21" t="n">
        <v>-85517</v>
      </c>
      <c r="P270" s="21" t="n">
        <v>-89793</v>
      </c>
      <c r="Q270" s="21" t="n">
        <v>-94282</v>
      </c>
      <c r="R270" s="21" t="n">
        <v>-98997</v>
      </c>
      <c r="S270" s="21" t="n">
        <v>-103946</v>
      </c>
      <c r="T270" s="21" t="n">
        <v>-109144</v>
      </c>
      <c r="U270" s="21" t="n">
        <v>-114601</v>
      </c>
      <c r="V270" s="21" t="n">
        <v>-120331</v>
      </c>
      <c r="W270" s="21" t="n">
        <v>-126348</v>
      </c>
      <c r="X270" s="21" t="n">
        <v>-132665</v>
      </c>
      <c r="Y270" s="21" t="n">
        <v>-139298</v>
      </c>
      <c r="Z270" s="21" t="n">
        <v>-146263</v>
      </c>
      <c r="AA270" s="21" t="n">
        <v>-153576</v>
      </c>
      <c r="AB270" s="21" t="n">
        <v>-161255</v>
      </c>
    </row>
    <row r="271" customFormat="false" ht="15" hidden="false" customHeight="false" outlineLevel="0" collapsed="false">
      <c r="B271" s="14" t="s">
        <v>322</v>
      </c>
      <c r="C271" s="14" t="s">
        <v>39</v>
      </c>
      <c r="D271" s="21" t="n">
        <v>-40000</v>
      </c>
      <c r="E271" s="21" t="n">
        <v>-42000</v>
      </c>
      <c r="F271" s="21" t="n">
        <v>-44100</v>
      </c>
      <c r="G271" s="21" t="n">
        <v>-46305</v>
      </c>
      <c r="H271" s="21" t="n">
        <v>-48620</v>
      </c>
      <c r="I271" s="21" t="n">
        <v>-51051</v>
      </c>
      <c r="J271" s="21" t="n">
        <v>-53604</v>
      </c>
      <c r="K271" s="21" t="n">
        <v>-56284</v>
      </c>
      <c r="L271" s="21" t="n">
        <v>-59098</v>
      </c>
      <c r="M271" s="21" t="n">
        <v>-62053</v>
      </c>
      <c r="N271" s="21" t="n">
        <v>-65156</v>
      </c>
      <c r="O271" s="21" t="n">
        <v>-68414</v>
      </c>
      <c r="P271" s="21" t="n">
        <v>-71834</v>
      </c>
      <c r="Q271" s="21" t="n">
        <v>-75426</v>
      </c>
      <c r="R271" s="21" t="n">
        <v>-79197</v>
      </c>
      <c r="S271" s="21" t="n">
        <v>-83157</v>
      </c>
      <c r="T271" s="21" t="n">
        <v>-87315</v>
      </c>
      <c r="U271" s="21" t="n">
        <v>-91681</v>
      </c>
      <c r="V271" s="21" t="n">
        <v>-96265</v>
      </c>
      <c r="W271" s="21" t="n">
        <v>-101078</v>
      </c>
      <c r="X271" s="21" t="n">
        <v>-106132</v>
      </c>
      <c r="Y271" s="21" t="n">
        <v>-111439</v>
      </c>
      <c r="Z271" s="21" t="n">
        <v>-117010</v>
      </c>
      <c r="AA271" s="21" t="n">
        <v>-122861</v>
      </c>
      <c r="AB271" s="21" t="n">
        <v>-129004</v>
      </c>
    </row>
    <row r="272" customFormat="false" ht="15" hidden="false" customHeight="false" outlineLevel="0" collapsed="false">
      <c r="B272" s="14" t="s">
        <v>323</v>
      </c>
      <c r="C272" s="14" t="s">
        <v>39</v>
      </c>
      <c r="D272" s="21" t="n">
        <v>-40000</v>
      </c>
      <c r="E272" s="21" t="n">
        <v>-42000</v>
      </c>
      <c r="F272" s="21" t="n">
        <v>-44100</v>
      </c>
      <c r="G272" s="21" t="n">
        <v>-46305</v>
      </c>
      <c r="H272" s="21" t="n">
        <v>-48620</v>
      </c>
      <c r="I272" s="21" t="n">
        <v>-51051</v>
      </c>
      <c r="J272" s="21" t="n">
        <v>-53604</v>
      </c>
      <c r="K272" s="21" t="n">
        <v>-56284</v>
      </c>
      <c r="L272" s="21" t="n">
        <v>-59098</v>
      </c>
      <c r="M272" s="21" t="n">
        <v>-62053</v>
      </c>
      <c r="N272" s="21" t="n">
        <v>-65156</v>
      </c>
      <c r="O272" s="21" t="n">
        <v>-68414</v>
      </c>
      <c r="P272" s="21" t="n">
        <v>-71834</v>
      </c>
      <c r="Q272" s="21" t="n">
        <v>-75426</v>
      </c>
      <c r="R272" s="21" t="n">
        <v>-79197</v>
      </c>
      <c r="S272" s="21" t="n">
        <v>-83157</v>
      </c>
      <c r="T272" s="21" t="n">
        <v>-87315</v>
      </c>
      <c r="U272" s="21" t="n">
        <v>-91681</v>
      </c>
      <c r="V272" s="21" t="n">
        <v>-96265</v>
      </c>
      <c r="W272" s="21" t="n">
        <v>-101078</v>
      </c>
      <c r="X272" s="21" t="n">
        <v>-106132</v>
      </c>
      <c r="Y272" s="21" t="n">
        <v>-111439</v>
      </c>
      <c r="Z272" s="21" t="n">
        <v>-117010</v>
      </c>
      <c r="AA272" s="21" t="n">
        <v>-122861</v>
      </c>
      <c r="AB272" s="21" t="n">
        <v>-129004</v>
      </c>
    </row>
    <row r="273" customFormat="false" ht="15" hidden="false" customHeight="false" outlineLevel="0" collapsed="false">
      <c r="B273" s="14" t="s">
        <v>324</v>
      </c>
      <c r="C273" s="14" t="s">
        <v>39</v>
      </c>
      <c r="D273" s="21" t="n">
        <v>-40000</v>
      </c>
      <c r="E273" s="21" t="n">
        <v>-42000</v>
      </c>
      <c r="F273" s="21" t="n">
        <v>-44100</v>
      </c>
      <c r="G273" s="21" t="n">
        <v>-46305</v>
      </c>
      <c r="H273" s="21" t="n">
        <v>-48620</v>
      </c>
      <c r="I273" s="21" t="n">
        <v>-51051</v>
      </c>
      <c r="J273" s="21" t="n">
        <v>-53604</v>
      </c>
      <c r="K273" s="21" t="n">
        <v>-56284</v>
      </c>
      <c r="L273" s="21" t="n">
        <v>-59098</v>
      </c>
      <c r="M273" s="21" t="n">
        <v>-62053</v>
      </c>
      <c r="N273" s="21" t="n">
        <v>-65156</v>
      </c>
      <c r="O273" s="21" t="n">
        <v>-68414</v>
      </c>
      <c r="P273" s="21" t="n">
        <v>-71834</v>
      </c>
      <c r="Q273" s="21" t="n">
        <v>-75426</v>
      </c>
      <c r="R273" s="21" t="n">
        <v>-79197</v>
      </c>
      <c r="S273" s="21" t="n">
        <v>-83157</v>
      </c>
      <c r="T273" s="21" t="n">
        <v>-87315</v>
      </c>
      <c r="U273" s="21" t="n">
        <v>-91681</v>
      </c>
      <c r="V273" s="21" t="n">
        <v>-96265</v>
      </c>
      <c r="W273" s="21" t="n">
        <v>-101078</v>
      </c>
      <c r="X273" s="21" t="n">
        <v>-106132</v>
      </c>
      <c r="Y273" s="21" t="n">
        <v>-111439</v>
      </c>
      <c r="Z273" s="21" t="n">
        <v>-117010</v>
      </c>
      <c r="AA273" s="21" t="n">
        <v>-122861</v>
      </c>
      <c r="AB273" s="21" t="n">
        <v>-129004</v>
      </c>
    </row>
    <row r="274" customFormat="false" ht="15" hidden="false" customHeight="false" outlineLevel="0" collapsed="false">
      <c r="B274" s="14" t="s">
        <v>325</v>
      </c>
      <c r="C274" s="14" t="s">
        <v>39</v>
      </c>
      <c r="D274" s="21" t="n">
        <v>-20000</v>
      </c>
      <c r="E274" s="21" t="n">
        <v>-21000</v>
      </c>
      <c r="F274" s="21" t="n">
        <v>-22050</v>
      </c>
      <c r="G274" s="21" t="n">
        <v>-23153</v>
      </c>
      <c r="H274" s="21" t="n">
        <v>-24310</v>
      </c>
      <c r="I274" s="21" t="n">
        <v>-25526</v>
      </c>
      <c r="J274" s="21" t="n">
        <v>-26802</v>
      </c>
      <c r="K274" s="21" t="n">
        <v>-28142</v>
      </c>
      <c r="L274" s="21" t="n">
        <v>-29549</v>
      </c>
      <c r="M274" s="21" t="n">
        <v>-31027</v>
      </c>
      <c r="N274" s="21" t="n">
        <v>-32578</v>
      </c>
      <c r="O274" s="21" t="n">
        <v>-34207</v>
      </c>
      <c r="P274" s="21" t="n">
        <v>-35917</v>
      </c>
      <c r="Q274" s="21" t="n">
        <v>-37713</v>
      </c>
      <c r="R274" s="21" t="n">
        <v>-39599</v>
      </c>
      <c r="S274" s="21" t="n">
        <v>-41579</v>
      </c>
      <c r="T274" s="21" t="n">
        <v>-43657</v>
      </c>
      <c r="U274" s="21" t="n">
        <v>-45840</v>
      </c>
      <c r="V274" s="21" t="n">
        <v>-48132</v>
      </c>
      <c r="W274" s="21" t="n">
        <v>-50539</v>
      </c>
      <c r="X274" s="21" t="n">
        <v>-53066</v>
      </c>
      <c r="Y274" s="21" t="n">
        <v>-55719</v>
      </c>
      <c r="Z274" s="21" t="n">
        <v>-58505</v>
      </c>
      <c r="AA274" s="21" t="n">
        <v>-61430</v>
      </c>
      <c r="AB274" s="21" t="n">
        <v>-64502</v>
      </c>
    </row>
    <row r="275" customFormat="false" ht="15" hidden="false" customHeight="false" outlineLevel="0" collapsed="false">
      <c r="B275" s="14" t="s">
        <v>326</v>
      </c>
      <c r="C275" s="14" t="s">
        <v>39</v>
      </c>
    </row>
    <row r="276" customFormat="false" ht="15" hidden="false" customHeight="false" outlineLevel="0" collapsed="false">
      <c r="B276" s="14" t="s">
        <v>327</v>
      </c>
      <c r="C276" s="14" t="s">
        <v>39</v>
      </c>
    </row>
    <row r="278" customFormat="false" ht="15" hidden="false" customHeight="false" outlineLevel="0" collapsed="false">
      <c r="B278" s="3" t="s">
        <v>329</v>
      </c>
      <c r="D278" s="27" t="n">
        <v>0.05</v>
      </c>
    </row>
    <row r="280" customFormat="false" ht="15" hidden="false" customHeight="false" outlineLevel="0" collapsed="false">
      <c r="A280" s="6" t="s">
        <v>330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customFormat="false" ht="15" hidden="false" customHeight="false" outlineLevel="0" collapsed="false">
      <c r="A281" s="13" t="s">
        <v>331</v>
      </c>
    </row>
    <row r="282" customFormat="false" ht="15" hidden="false" customHeight="false" outlineLevel="0" collapsed="false">
      <c r="B282" s="3" t="s">
        <v>332</v>
      </c>
    </row>
    <row r="283" customFormat="false" ht="15" hidden="false" customHeight="false" outlineLevel="0" collapsed="false">
      <c r="B283" s="14" t="s">
        <v>333</v>
      </c>
      <c r="C283" s="14" t="s">
        <v>320</v>
      </c>
      <c r="D283" s="15" t="n">
        <v>5</v>
      </c>
      <c r="E283" s="15" t="n">
        <v>5</v>
      </c>
      <c r="F283" s="15" t="n">
        <v>5</v>
      </c>
      <c r="G283" s="15" t="n">
        <v>5</v>
      </c>
      <c r="H283" s="15" t="n">
        <v>5</v>
      </c>
      <c r="I283" s="15" t="n">
        <v>5</v>
      </c>
      <c r="J283" s="15" t="n">
        <v>5</v>
      </c>
      <c r="K283" s="15" t="n">
        <v>5</v>
      </c>
      <c r="L283" s="15" t="n">
        <v>5</v>
      </c>
      <c r="M283" s="15" t="n">
        <v>5</v>
      </c>
      <c r="N283" s="15" t="n">
        <v>5</v>
      </c>
      <c r="O283" s="15" t="n">
        <v>5</v>
      </c>
      <c r="P283" s="15" t="n">
        <v>5</v>
      </c>
      <c r="Q283" s="15" t="n">
        <v>5</v>
      </c>
      <c r="R283" s="15" t="n">
        <v>5</v>
      </c>
      <c r="S283" s="15" t="n">
        <v>5</v>
      </c>
      <c r="T283" s="15" t="n">
        <v>5</v>
      </c>
      <c r="U283" s="15" t="n">
        <v>5</v>
      </c>
      <c r="V283" s="15" t="n">
        <v>5</v>
      </c>
      <c r="W283" s="15" t="n">
        <v>5</v>
      </c>
      <c r="X283" s="15" t="n">
        <v>5</v>
      </c>
      <c r="Y283" s="15" t="n">
        <v>5</v>
      </c>
      <c r="Z283" s="15" t="n">
        <v>5</v>
      </c>
      <c r="AA283" s="15" t="n">
        <v>5</v>
      </c>
      <c r="AB283" s="15" t="n">
        <v>5</v>
      </c>
    </row>
    <row r="284" customFormat="false" ht="15" hidden="false" customHeight="false" outlineLevel="0" collapsed="false">
      <c r="B284" s="14" t="s">
        <v>334</v>
      </c>
      <c r="C284" s="14" t="s">
        <v>320</v>
      </c>
      <c r="D284" s="15" t="n">
        <v>20</v>
      </c>
      <c r="E284" s="15" t="n">
        <v>20</v>
      </c>
      <c r="F284" s="15" t="n">
        <v>20</v>
      </c>
      <c r="G284" s="15" t="n">
        <v>20</v>
      </c>
      <c r="H284" s="15" t="n">
        <v>20</v>
      </c>
      <c r="I284" s="15" t="n">
        <v>20</v>
      </c>
      <c r="J284" s="15" t="n">
        <v>20</v>
      </c>
      <c r="K284" s="15" t="n">
        <v>20</v>
      </c>
      <c r="L284" s="15" t="n">
        <v>20</v>
      </c>
      <c r="M284" s="15" t="n">
        <v>20</v>
      </c>
      <c r="N284" s="15" t="n">
        <v>20</v>
      </c>
      <c r="O284" s="15" t="n">
        <v>20</v>
      </c>
      <c r="P284" s="15" t="n">
        <v>20</v>
      </c>
      <c r="Q284" s="15" t="n">
        <v>20</v>
      </c>
      <c r="R284" s="15" t="n">
        <v>20</v>
      </c>
      <c r="S284" s="15" t="n">
        <v>20</v>
      </c>
      <c r="T284" s="15" t="n">
        <v>20</v>
      </c>
      <c r="U284" s="15" t="n">
        <v>20</v>
      </c>
      <c r="V284" s="15" t="n">
        <v>20</v>
      </c>
      <c r="W284" s="15" t="n">
        <v>20</v>
      </c>
      <c r="X284" s="15" t="n">
        <v>20</v>
      </c>
      <c r="Y284" s="15" t="n">
        <v>20</v>
      </c>
      <c r="Z284" s="15" t="n">
        <v>20</v>
      </c>
      <c r="AA284" s="15" t="n">
        <v>20</v>
      </c>
      <c r="AB284" s="15" t="n">
        <v>20</v>
      </c>
    </row>
    <row r="285" customFormat="false" ht="15" hidden="false" customHeight="false" outlineLevel="0" collapsed="false">
      <c r="B285" s="14" t="s">
        <v>335</v>
      </c>
      <c r="C285" s="14" t="s">
        <v>320</v>
      </c>
      <c r="D285" s="15" t="n">
        <v>40</v>
      </c>
      <c r="E285" s="15" t="n">
        <v>40</v>
      </c>
      <c r="F285" s="15" t="n">
        <v>40</v>
      </c>
      <c r="G285" s="15" t="n">
        <v>40</v>
      </c>
      <c r="H285" s="15" t="n">
        <v>40</v>
      </c>
      <c r="I285" s="15" t="n">
        <v>40</v>
      </c>
      <c r="J285" s="15" t="n">
        <v>40</v>
      </c>
      <c r="K285" s="15" t="n">
        <v>40</v>
      </c>
      <c r="L285" s="15" t="n">
        <v>40</v>
      </c>
      <c r="M285" s="15" t="n">
        <v>40</v>
      </c>
      <c r="N285" s="15" t="n">
        <v>40</v>
      </c>
      <c r="O285" s="15" t="n">
        <v>40</v>
      </c>
      <c r="P285" s="15" t="n">
        <v>40</v>
      </c>
      <c r="Q285" s="15" t="n">
        <v>40</v>
      </c>
      <c r="R285" s="15" t="n">
        <v>40</v>
      </c>
      <c r="S285" s="15" t="n">
        <v>40</v>
      </c>
      <c r="T285" s="15" t="n">
        <v>40</v>
      </c>
      <c r="U285" s="15" t="n">
        <v>40</v>
      </c>
      <c r="V285" s="15" t="n">
        <v>40</v>
      </c>
      <c r="W285" s="15" t="n">
        <v>40</v>
      </c>
      <c r="X285" s="15" t="n">
        <v>40</v>
      </c>
      <c r="Y285" s="15" t="n">
        <v>40</v>
      </c>
      <c r="Z285" s="15" t="n">
        <v>40</v>
      </c>
      <c r="AA285" s="15" t="n">
        <v>40</v>
      </c>
      <c r="AB285" s="15" t="n">
        <v>40</v>
      </c>
    </row>
    <row r="286" customFormat="false" ht="15" hidden="false" customHeight="false" outlineLevel="0" collapsed="false">
      <c r="B286" s="14" t="s">
        <v>336</v>
      </c>
      <c r="C286" s="14" t="s">
        <v>320</v>
      </c>
    </row>
    <row r="287" customFormat="false" ht="15" hidden="false" customHeight="false" outlineLevel="0" collapsed="false">
      <c r="B287" s="14" t="s">
        <v>337</v>
      </c>
      <c r="C287" s="14" t="s">
        <v>320</v>
      </c>
    </row>
    <row r="288" customFormat="false" ht="15" hidden="false" customHeight="false" outlineLevel="0" collapsed="false">
      <c r="B288" s="14" t="s">
        <v>338</v>
      </c>
      <c r="C288" s="14" t="s">
        <v>320</v>
      </c>
    </row>
    <row r="289" customFormat="false" ht="15" hidden="false" customHeight="false" outlineLevel="0" collapsed="false">
      <c r="B289" s="14" t="s">
        <v>339</v>
      </c>
      <c r="C289" s="14" t="s">
        <v>320</v>
      </c>
    </row>
    <row r="290" customFormat="false" ht="15" hidden="false" customHeight="false" outlineLevel="0" collapsed="false">
      <c r="B290" s="14" t="s">
        <v>340</v>
      </c>
      <c r="C290" s="14" t="s">
        <v>320</v>
      </c>
    </row>
    <row r="292" customFormat="false" ht="15" hidden="false" customHeight="false" outlineLevel="0" collapsed="false">
      <c r="B292" s="3" t="s">
        <v>341</v>
      </c>
    </row>
    <row r="293" customFormat="false" ht="15" hidden="false" customHeight="false" outlineLevel="0" collapsed="false">
      <c r="B293" s="14" t="s">
        <v>333</v>
      </c>
      <c r="C293" s="14" t="s">
        <v>39</v>
      </c>
      <c r="D293" s="21" t="n">
        <v>-100000</v>
      </c>
      <c r="E293" s="21" t="n">
        <v>-105000</v>
      </c>
      <c r="F293" s="21" t="n">
        <v>-110250</v>
      </c>
      <c r="G293" s="21" t="n">
        <v>-115763</v>
      </c>
      <c r="H293" s="21" t="n">
        <v>-121551</v>
      </c>
      <c r="I293" s="21" t="n">
        <v>-127628</v>
      </c>
      <c r="J293" s="21" t="n">
        <v>-134010</v>
      </c>
      <c r="K293" s="21" t="n">
        <v>-140710</v>
      </c>
      <c r="L293" s="21" t="n">
        <v>-147746</v>
      </c>
      <c r="M293" s="21" t="n">
        <v>-155133</v>
      </c>
      <c r="N293" s="21" t="n">
        <v>-162889</v>
      </c>
      <c r="O293" s="21" t="n">
        <v>-171034</v>
      </c>
      <c r="P293" s="21" t="n">
        <v>-179586</v>
      </c>
      <c r="Q293" s="21" t="n">
        <v>-188565</v>
      </c>
      <c r="R293" s="21" t="n">
        <v>-197993</v>
      </c>
      <c r="S293" s="21" t="n">
        <v>-207893</v>
      </c>
      <c r="T293" s="21" t="n">
        <v>-218287</v>
      </c>
      <c r="U293" s="21" t="n">
        <v>-229202</v>
      </c>
      <c r="V293" s="21" t="n">
        <v>-240662</v>
      </c>
      <c r="W293" s="21" t="n">
        <v>-252695</v>
      </c>
      <c r="X293" s="21" t="n">
        <v>-265330</v>
      </c>
      <c r="Y293" s="21" t="n">
        <v>-278596</v>
      </c>
      <c r="Z293" s="21" t="n">
        <v>-292526</v>
      </c>
      <c r="AA293" s="21" t="n">
        <v>-307152</v>
      </c>
      <c r="AB293" s="21" t="n">
        <v>-322510</v>
      </c>
    </row>
    <row r="294" customFormat="false" ht="15" hidden="false" customHeight="false" outlineLevel="0" collapsed="false">
      <c r="B294" s="14" t="s">
        <v>334</v>
      </c>
      <c r="C294" s="14" t="s">
        <v>39</v>
      </c>
      <c r="D294" s="21" t="n">
        <v>-40000</v>
      </c>
      <c r="E294" s="21" t="n">
        <v>-42000</v>
      </c>
      <c r="F294" s="21" t="n">
        <v>-44100</v>
      </c>
      <c r="G294" s="21" t="n">
        <v>-46305</v>
      </c>
      <c r="H294" s="21" t="n">
        <v>-48620</v>
      </c>
      <c r="I294" s="21" t="n">
        <v>-51051</v>
      </c>
      <c r="J294" s="21" t="n">
        <v>-53604</v>
      </c>
      <c r="K294" s="21" t="n">
        <v>-56284</v>
      </c>
      <c r="L294" s="21" t="n">
        <v>-59098</v>
      </c>
      <c r="M294" s="21" t="n">
        <v>-62053</v>
      </c>
      <c r="N294" s="21" t="n">
        <v>-65156</v>
      </c>
      <c r="O294" s="21" t="n">
        <v>-68414</v>
      </c>
      <c r="P294" s="21" t="n">
        <v>-71834</v>
      </c>
      <c r="Q294" s="21" t="n">
        <v>-75426</v>
      </c>
      <c r="R294" s="21" t="n">
        <v>-79197</v>
      </c>
      <c r="S294" s="21" t="n">
        <v>-83157</v>
      </c>
      <c r="T294" s="21" t="n">
        <v>-87315</v>
      </c>
      <c r="U294" s="21" t="n">
        <v>-91681</v>
      </c>
      <c r="V294" s="21" t="n">
        <v>-96265</v>
      </c>
      <c r="W294" s="21" t="n">
        <v>-101078</v>
      </c>
      <c r="X294" s="21" t="n">
        <v>-106132</v>
      </c>
      <c r="Y294" s="21" t="n">
        <v>-111439</v>
      </c>
      <c r="Z294" s="21" t="n">
        <v>-117010</v>
      </c>
      <c r="AA294" s="21" t="n">
        <v>-122861</v>
      </c>
      <c r="AB294" s="21" t="n">
        <v>-129004</v>
      </c>
    </row>
    <row r="295" customFormat="false" ht="15" hidden="false" customHeight="false" outlineLevel="0" collapsed="false">
      <c r="B295" s="14" t="s">
        <v>335</v>
      </c>
      <c r="C295" s="14" t="s">
        <v>39</v>
      </c>
      <c r="D295" s="21" t="n">
        <v>-30000</v>
      </c>
      <c r="E295" s="21" t="n">
        <v>-31500</v>
      </c>
      <c r="F295" s="21" t="n">
        <v>-33075</v>
      </c>
      <c r="G295" s="21" t="n">
        <v>-34729</v>
      </c>
      <c r="H295" s="21" t="n">
        <v>-36465</v>
      </c>
      <c r="I295" s="21" t="n">
        <v>-38288</v>
      </c>
      <c r="J295" s="21" t="n">
        <v>-40203</v>
      </c>
      <c r="K295" s="21" t="n">
        <v>-42213</v>
      </c>
      <c r="L295" s="21" t="n">
        <v>-44324</v>
      </c>
      <c r="M295" s="21" t="n">
        <v>-46540</v>
      </c>
      <c r="N295" s="21" t="n">
        <v>-48867</v>
      </c>
      <c r="O295" s="21" t="n">
        <v>-51310</v>
      </c>
      <c r="P295" s="21" t="n">
        <v>-53876</v>
      </c>
      <c r="Q295" s="21" t="n">
        <v>-56569</v>
      </c>
      <c r="R295" s="21" t="n">
        <v>-59398</v>
      </c>
      <c r="S295" s="21" t="n">
        <v>-62368</v>
      </c>
      <c r="T295" s="21" t="n">
        <v>-65486</v>
      </c>
      <c r="U295" s="21" t="n">
        <v>-68761</v>
      </c>
      <c r="V295" s="21" t="n">
        <v>-72199</v>
      </c>
      <c r="W295" s="21" t="n">
        <v>-75809</v>
      </c>
      <c r="X295" s="21" t="n">
        <v>-79599</v>
      </c>
      <c r="Y295" s="21" t="n">
        <v>-83579</v>
      </c>
      <c r="Z295" s="21" t="n">
        <v>-87758</v>
      </c>
      <c r="AA295" s="21" t="n">
        <v>-92146</v>
      </c>
      <c r="AB295" s="21" t="n">
        <v>-96753</v>
      </c>
    </row>
    <row r="296" customFormat="false" ht="15" hidden="false" customHeight="false" outlineLevel="0" collapsed="false">
      <c r="B296" s="14" t="s">
        <v>336</v>
      </c>
      <c r="C296" s="14" t="s">
        <v>39</v>
      </c>
    </row>
    <row r="297" customFormat="false" ht="15" hidden="false" customHeight="false" outlineLevel="0" collapsed="false">
      <c r="B297" s="14" t="s">
        <v>337</v>
      </c>
      <c r="C297" s="14" t="s">
        <v>39</v>
      </c>
    </row>
    <row r="298" customFormat="false" ht="15" hidden="false" customHeight="false" outlineLevel="0" collapsed="false">
      <c r="B298" s="14" t="s">
        <v>338</v>
      </c>
      <c r="C298" s="14" t="s">
        <v>39</v>
      </c>
    </row>
    <row r="299" customFormat="false" ht="15" hidden="false" customHeight="false" outlineLevel="0" collapsed="false">
      <c r="B299" s="14" t="s">
        <v>339</v>
      </c>
      <c r="C299" s="14" t="s">
        <v>39</v>
      </c>
    </row>
    <row r="300" customFormat="false" ht="15" hidden="false" customHeight="false" outlineLevel="0" collapsed="false">
      <c r="B300" s="14" t="s">
        <v>340</v>
      </c>
      <c r="C300" s="14" t="s">
        <v>39</v>
      </c>
    </row>
    <row r="302" customFormat="false" ht="15" hidden="false" customHeight="false" outlineLevel="0" collapsed="false">
      <c r="B302" s="3" t="s">
        <v>329</v>
      </c>
      <c r="D302" s="27" t="n">
        <v>0.05</v>
      </c>
    </row>
    <row r="303" customFormat="false" ht="15" hidden="false" customHeight="false" outlineLevel="0" collapsed="false">
      <c r="B303" s="3" t="s">
        <v>342</v>
      </c>
    </row>
    <row r="304" customFormat="false" ht="15" hidden="false" customHeight="false" outlineLevel="0" collapsed="false">
      <c r="B304" s="14" t="s">
        <v>333</v>
      </c>
      <c r="C304" s="14" t="s">
        <v>268</v>
      </c>
      <c r="D304" s="30" t="n">
        <v>0.1</v>
      </c>
      <c r="E304" s="30" t="n">
        <v>0.1</v>
      </c>
      <c r="F304" s="30" t="n">
        <v>0.1</v>
      </c>
      <c r="G304" s="30" t="n">
        <v>0.1</v>
      </c>
      <c r="H304" s="30" t="n">
        <v>0.1</v>
      </c>
      <c r="I304" s="30" t="n">
        <v>0.1</v>
      </c>
      <c r="J304" s="30" t="n">
        <v>0.1</v>
      </c>
      <c r="K304" s="30" t="n">
        <v>0.1</v>
      </c>
      <c r="L304" s="30" t="n">
        <v>0.1</v>
      </c>
      <c r="M304" s="30" t="n">
        <v>0.1</v>
      </c>
      <c r="N304" s="30" t="n">
        <v>0.1</v>
      </c>
      <c r="O304" s="30" t="n">
        <v>0.1</v>
      </c>
      <c r="P304" s="30" t="n">
        <v>0.1</v>
      </c>
      <c r="Q304" s="30" t="n">
        <v>0.1</v>
      </c>
      <c r="R304" s="30" t="n">
        <v>0.1</v>
      </c>
      <c r="S304" s="30" t="n">
        <v>0.1</v>
      </c>
      <c r="T304" s="30" t="n">
        <v>0.1</v>
      </c>
      <c r="U304" s="30" t="n">
        <v>0.1</v>
      </c>
      <c r="V304" s="30" t="n">
        <v>0.1</v>
      </c>
      <c r="W304" s="30" t="n">
        <v>0.1</v>
      </c>
      <c r="X304" s="30" t="n">
        <v>0.1</v>
      </c>
      <c r="Y304" s="30" t="n">
        <v>0.1</v>
      </c>
      <c r="Z304" s="30" t="n">
        <v>0.1</v>
      </c>
      <c r="AA304" s="30" t="n">
        <v>0.1</v>
      </c>
      <c r="AB304" s="30" t="n">
        <v>0.1</v>
      </c>
    </row>
    <row r="305" customFormat="false" ht="15" hidden="false" customHeight="false" outlineLevel="0" collapsed="false">
      <c r="B305" s="14" t="s">
        <v>334</v>
      </c>
      <c r="C305" s="14" t="s">
        <v>268</v>
      </c>
      <c r="D305" s="30" t="n">
        <v>0.05</v>
      </c>
      <c r="E305" s="30" t="n">
        <v>0.05</v>
      </c>
      <c r="F305" s="30" t="n">
        <v>0.05</v>
      </c>
      <c r="G305" s="30" t="n">
        <v>0.05</v>
      </c>
      <c r="H305" s="30" t="n">
        <v>0.05</v>
      </c>
      <c r="I305" s="30" t="n">
        <v>0.05</v>
      </c>
      <c r="J305" s="30" t="n">
        <v>0.05</v>
      </c>
      <c r="K305" s="30" t="n">
        <v>0.05</v>
      </c>
      <c r="L305" s="30" t="n">
        <v>0.05</v>
      </c>
      <c r="M305" s="30" t="n">
        <v>0.05</v>
      </c>
      <c r="N305" s="30" t="n">
        <v>0.05</v>
      </c>
      <c r="O305" s="30" t="n">
        <v>0.05</v>
      </c>
      <c r="P305" s="30" t="n">
        <v>0.05</v>
      </c>
      <c r="Q305" s="30" t="n">
        <v>0.05</v>
      </c>
      <c r="R305" s="30" t="n">
        <v>0.05</v>
      </c>
      <c r="S305" s="30" t="n">
        <v>0.05</v>
      </c>
      <c r="T305" s="30" t="n">
        <v>0.05</v>
      </c>
      <c r="U305" s="30" t="n">
        <v>0.05</v>
      </c>
      <c r="V305" s="30" t="n">
        <v>0.05</v>
      </c>
      <c r="W305" s="30" t="n">
        <v>0.05</v>
      </c>
      <c r="X305" s="30" t="n">
        <v>0.05</v>
      </c>
      <c r="Y305" s="30" t="n">
        <v>0.05</v>
      </c>
      <c r="Z305" s="30" t="n">
        <v>0.05</v>
      </c>
      <c r="AA305" s="30" t="n">
        <v>0.05</v>
      </c>
      <c r="AB305" s="30" t="n">
        <v>0.05</v>
      </c>
    </row>
    <row r="306" customFormat="false" ht="15" hidden="false" customHeight="false" outlineLevel="0" collapsed="false">
      <c r="B306" s="14" t="s">
        <v>335</v>
      </c>
      <c r="C306" s="14" t="s">
        <v>268</v>
      </c>
    </row>
    <row r="307" customFormat="false" ht="15" hidden="false" customHeight="false" outlineLevel="0" collapsed="false">
      <c r="B307" s="14" t="s">
        <v>336</v>
      </c>
      <c r="C307" s="14" t="s">
        <v>268</v>
      </c>
    </row>
    <row r="308" customFormat="false" ht="15" hidden="false" customHeight="false" outlineLevel="0" collapsed="false">
      <c r="B308" s="14" t="s">
        <v>337</v>
      </c>
      <c r="C308" s="14" t="s">
        <v>268</v>
      </c>
    </row>
    <row r="309" customFormat="false" ht="15" hidden="false" customHeight="false" outlineLevel="0" collapsed="false">
      <c r="B309" s="14" t="s">
        <v>338</v>
      </c>
      <c r="C309" s="14" t="s">
        <v>268</v>
      </c>
    </row>
    <row r="310" customFormat="false" ht="15" hidden="false" customHeight="false" outlineLevel="0" collapsed="false">
      <c r="B310" s="14" t="s">
        <v>339</v>
      </c>
      <c r="C310" s="14" t="s">
        <v>268</v>
      </c>
    </row>
    <row r="311" customFormat="false" ht="15" hidden="false" customHeight="false" outlineLevel="0" collapsed="false">
      <c r="B311" s="14" t="s">
        <v>340</v>
      </c>
      <c r="C311" s="14" t="s">
        <v>268</v>
      </c>
    </row>
    <row r="314" customFormat="false" ht="15" hidden="false" customHeight="false" outlineLevel="0" collapsed="false">
      <c r="A314" s="13" t="s">
        <v>343</v>
      </c>
    </row>
    <row r="315" customFormat="false" ht="15" hidden="false" customHeight="false" outlineLevel="0" collapsed="false">
      <c r="B315" s="14" t="s">
        <v>344</v>
      </c>
      <c r="C315" s="14" t="s">
        <v>39</v>
      </c>
      <c r="D315" s="21" t="n">
        <v>-10000000</v>
      </c>
      <c r="E315" s="21" t="n">
        <v>-10300000</v>
      </c>
      <c r="F315" s="21" t="n">
        <v>-10609000</v>
      </c>
      <c r="G315" s="21" t="n">
        <v>-10927270</v>
      </c>
      <c r="H315" s="21" t="n">
        <v>-11255088</v>
      </c>
      <c r="I315" s="21" t="n">
        <v>-11592741</v>
      </c>
      <c r="J315" s="21" t="n">
        <v>-11940523</v>
      </c>
      <c r="K315" s="21" t="n">
        <v>-12298739</v>
      </c>
      <c r="L315" s="21" t="n">
        <v>-12667701</v>
      </c>
      <c r="M315" s="21" t="n">
        <v>-13047732</v>
      </c>
      <c r="N315" s="21" t="n">
        <v>-13439164</v>
      </c>
      <c r="O315" s="21" t="n">
        <v>-13842339</v>
      </c>
      <c r="P315" s="21" t="n">
        <v>-14257609</v>
      </c>
      <c r="Q315" s="21" t="n">
        <v>-14685337</v>
      </c>
      <c r="R315" s="21" t="n">
        <v>-15125897</v>
      </c>
      <c r="S315" s="21" t="n">
        <v>-15579674</v>
      </c>
      <c r="T315" s="21" t="n">
        <v>-16047064</v>
      </c>
      <c r="U315" s="21" t="n">
        <v>-16528476</v>
      </c>
      <c r="V315" s="21" t="n">
        <v>-17024331</v>
      </c>
      <c r="W315" s="21" t="n">
        <v>-17535061</v>
      </c>
      <c r="X315" s="21" t="n">
        <v>-18061112</v>
      </c>
      <c r="Y315" s="21" t="n">
        <v>-18602946</v>
      </c>
      <c r="Z315" s="21" t="n">
        <v>-19161034</v>
      </c>
      <c r="AA315" s="21" t="n">
        <v>-19735865</v>
      </c>
      <c r="AB315" s="21" t="n">
        <v>-20327941</v>
      </c>
    </row>
    <row r="316" customFormat="false" ht="15" hidden="false" customHeight="false" outlineLevel="0" collapsed="false">
      <c r="B316" s="14" t="s">
        <v>345</v>
      </c>
      <c r="C316" s="14" t="s">
        <v>39</v>
      </c>
      <c r="D316" s="21" t="n">
        <v>-5000000</v>
      </c>
      <c r="E316" s="21" t="n">
        <v>-5150000</v>
      </c>
      <c r="F316" s="21" t="n">
        <v>-5304500</v>
      </c>
      <c r="G316" s="21" t="n">
        <v>-5463635</v>
      </c>
      <c r="H316" s="21" t="n">
        <v>-5627544</v>
      </c>
      <c r="I316" s="21" t="n">
        <v>-5796370</v>
      </c>
      <c r="J316" s="21" t="n">
        <v>-5970261</v>
      </c>
      <c r="K316" s="21" t="n">
        <v>-6149369</v>
      </c>
      <c r="L316" s="21" t="n">
        <v>-6333850</v>
      </c>
      <c r="M316" s="21" t="n">
        <v>-6523866</v>
      </c>
      <c r="N316" s="21" t="n">
        <v>-6719582</v>
      </c>
      <c r="O316" s="21" t="n">
        <v>-6921169</v>
      </c>
      <c r="P316" s="21" t="n">
        <v>-7128804</v>
      </c>
      <c r="Q316" s="21" t="n">
        <v>-7342669</v>
      </c>
      <c r="R316" s="21" t="n">
        <v>-7562949</v>
      </c>
      <c r="S316" s="21" t="n">
        <v>-7789837</v>
      </c>
      <c r="T316" s="21" t="n">
        <v>-8023532</v>
      </c>
      <c r="U316" s="21" t="n">
        <v>-8264238</v>
      </c>
      <c r="V316" s="21" t="n">
        <v>-8512165</v>
      </c>
      <c r="W316" s="21" t="n">
        <v>-8767530</v>
      </c>
      <c r="X316" s="21" t="n">
        <v>-9030556</v>
      </c>
      <c r="Y316" s="21" t="n">
        <v>-9301473</v>
      </c>
      <c r="Z316" s="21" t="n">
        <v>-9580517</v>
      </c>
      <c r="AA316" s="21" t="n">
        <v>-9867933</v>
      </c>
      <c r="AB316" s="21" t="n">
        <v>-10163971</v>
      </c>
    </row>
    <row r="317" customFormat="false" ht="15" hidden="false" customHeight="false" outlineLevel="0" collapsed="false">
      <c r="B317" s="14" t="s">
        <v>346</v>
      </c>
      <c r="C317" s="14" t="s">
        <v>39</v>
      </c>
      <c r="D317" s="21" t="n">
        <v>-2500000</v>
      </c>
      <c r="E317" s="21" t="n">
        <v>-2575000</v>
      </c>
      <c r="F317" s="21" t="n">
        <v>-2652250</v>
      </c>
      <c r="G317" s="21" t="n">
        <v>-2731818</v>
      </c>
      <c r="H317" s="21" t="n">
        <v>-2813772</v>
      </c>
      <c r="I317" s="21" t="n">
        <v>-2898185</v>
      </c>
      <c r="J317" s="21" t="n">
        <v>-2985131</v>
      </c>
      <c r="K317" s="21" t="n">
        <v>-3074685</v>
      </c>
      <c r="L317" s="21" t="n">
        <v>-3166925</v>
      </c>
      <c r="M317" s="21" t="n">
        <v>-3261933</v>
      </c>
      <c r="N317" s="21" t="n">
        <v>-3359791</v>
      </c>
      <c r="O317" s="21" t="n">
        <v>-3460585</v>
      </c>
      <c r="P317" s="21" t="n">
        <v>-3564402</v>
      </c>
      <c r="Q317" s="21" t="n">
        <v>-3671334</v>
      </c>
      <c r="R317" s="21" t="n">
        <v>-3781474</v>
      </c>
      <c r="S317" s="21" t="n">
        <v>-3894919</v>
      </c>
      <c r="T317" s="21" t="n">
        <v>-4011766</v>
      </c>
      <c r="U317" s="21" t="n">
        <v>-4132119</v>
      </c>
      <c r="V317" s="21" t="n">
        <v>-4256083</v>
      </c>
      <c r="W317" s="21" t="n">
        <v>-4383765</v>
      </c>
      <c r="X317" s="21" t="n">
        <v>-4515278</v>
      </c>
      <c r="Y317" s="21" t="n">
        <v>-4650736</v>
      </c>
      <c r="Z317" s="21" t="n">
        <v>-4790259</v>
      </c>
      <c r="AA317" s="21" t="n">
        <v>-4933966</v>
      </c>
      <c r="AB317" s="21" t="n">
        <v>-5081985</v>
      </c>
    </row>
    <row r="318" customFormat="false" ht="15" hidden="false" customHeight="false" outlineLevel="0" collapsed="false">
      <c r="B318" s="14" t="s">
        <v>347</v>
      </c>
      <c r="C318" s="14" t="s">
        <v>39</v>
      </c>
      <c r="D318" s="21" t="n">
        <v>-1500000</v>
      </c>
      <c r="E318" s="21" t="n">
        <v>-1545000</v>
      </c>
      <c r="F318" s="21" t="n">
        <v>-1591350</v>
      </c>
      <c r="G318" s="21" t="n">
        <v>-1639090</v>
      </c>
      <c r="H318" s="21" t="n">
        <v>-1688263</v>
      </c>
      <c r="I318" s="21" t="n">
        <v>-1738911</v>
      </c>
      <c r="J318" s="21" t="n">
        <v>-1791078</v>
      </c>
      <c r="K318" s="21" t="n">
        <v>-1844811</v>
      </c>
      <c r="L318" s="21" t="n">
        <v>-1900155</v>
      </c>
      <c r="M318" s="21" t="n">
        <v>-1957160</v>
      </c>
      <c r="N318" s="21" t="n">
        <v>-2015875</v>
      </c>
      <c r="O318" s="21" t="n">
        <v>-2076351</v>
      </c>
      <c r="P318" s="21" t="n">
        <v>-2138641</v>
      </c>
      <c r="Q318" s="21" t="n">
        <v>-2202801</v>
      </c>
      <c r="R318" s="21" t="n">
        <v>-2268885</v>
      </c>
      <c r="S318" s="21" t="n">
        <v>-2336951</v>
      </c>
      <c r="T318" s="21" t="n">
        <v>-2407060</v>
      </c>
      <c r="U318" s="21" t="n">
        <v>-2479271</v>
      </c>
      <c r="V318" s="21" t="n">
        <v>-2553650</v>
      </c>
      <c r="W318" s="21" t="n">
        <v>-2630259</v>
      </c>
      <c r="X318" s="21" t="n">
        <v>-2709167</v>
      </c>
      <c r="Y318" s="21" t="n">
        <v>-2790442</v>
      </c>
      <c r="Z318" s="21" t="n">
        <v>-2874155</v>
      </c>
      <c r="AA318" s="21" t="n">
        <v>-2960380</v>
      </c>
      <c r="AB318" s="21" t="n">
        <v>-3049191</v>
      </c>
    </row>
    <row r="319" customFormat="false" ht="15" hidden="false" customHeight="false" outlineLevel="0" collapsed="false">
      <c r="B319" s="14" t="s">
        <v>348</v>
      </c>
      <c r="C319" s="14" t="s">
        <v>39</v>
      </c>
      <c r="D319" s="21" t="n">
        <v>-2500000</v>
      </c>
      <c r="E319" s="21" t="n">
        <v>-2575000</v>
      </c>
      <c r="F319" s="21" t="n">
        <v>-2652250</v>
      </c>
      <c r="G319" s="21" t="n">
        <v>-2731818</v>
      </c>
      <c r="H319" s="21" t="n">
        <v>-2813772</v>
      </c>
      <c r="I319" s="21" t="n">
        <v>-2898185</v>
      </c>
      <c r="J319" s="21" t="n">
        <v>-2985131</v>
      </c>
      <c r="K319" s="21" t="n">
        <v>-3074685</v>
      </c>
      <c r="L319" s="21" t="n">
        <v>-3166925</v>
      </c>
      <c r="M319" s="21" t="n">
        <v>-3261933</v>
      </c>
      <c r="N319" s="21" t="n">
        <v>-3359791</v>
      </c>
      <c r="O319" s="21" t="n">
        <v>-3460585</v>
      </c>
      <c r="P319" s="21" t="n">
        <v>-3564402</v>
      </c>
      <c r="Q319" s="21" t="n">
        <v>-3671334</v>
      </c>
      <c r="R319" s="21" t="n">
        <v>-3781474</v>
      </c>
      <c r="S319" s="21" t="n">
        <v>-3894919</v>
      </c>
      <c r="T319" s="21" t="n">
        <v>-4011766</v>
      </c>
      <c r="U319" s="21" t="n">
        <v>-4132119</v>
      </c>
      <c r="V319" s="21" t="n">
        <v>-4256083</v>
      </c>
      <c r="W319" s="21" t="n">
        <v>-4383765</v>
      </c>
      <c r="X319" s="21" t="n">
        <v>-4515278</v>
      </c>
      <c r="Y319" s="21" t="n">
        <v>-4650736</v>
      </c>
      <c r="Z319" s="21" t="n">
        <v>-4790259</v>
      </c>
      <c r="AA319" s="21" t="n">
        <v>-4933966</v>
      </c>
      <c r="AB319" s="21" t="n">
        <v>-5081985</v>
      </c>
    </row>
    <row r="320" customFormat="false" ht="15" hidden="false" customHeight="false" outlineLevel="0" collapsed="false">
      <c r="B320" s="14" t="s">
        <v>349</v>
      </c>
      <c r="C320" s="14" t="s">
        <v>39</v>
      </c>
      <c r="D320" s="21" t="n">
        <v>-700000</v>
      </c>
      <c r="E320" s="21" t="n">
        <v>-721000</v>
      </c>
      <c r="F320" s="21" t="n">
        <v>-742630</v>
      </c>
      <c r="G320" s="21" t="n">
        <v>-764909</v>
      </c>
      <c r="H320" s="21" t="n">
        <v>-787856</v>
      </c>
      <c r="I320" s="21" t="n">
        <v>-811492</v>
      </c>
      <c r="J320" s="21" t="n">
        <v>-835837</v>
      </c>
      <c r="K320" s="21" t="n">
        <v>-860912</v>
      </c>
      <c r="L320" s="21" t="n">
        <v>-886739</v>
      </c>
      <c r="M320" s="21" t="n">
        <v>-913341</v>
      </c>
      <c r="N320" s="21" t="n">
        <v>-940741</v>
      </c>
      <c r="O320" s="21" t="n">
        <v>-968964</v>
      </c>
      <c r="P320" s="21" t="n">
        <v>-998033</v>
      </c>
      <c r="Q320" s="21" t="n">
        <v>-1027974</v>
      </c>
      <c r="R320" s="21" t="n">
        <v>-1058813</v>
      </c>
      <c r="S320" s="21" t="n">
        <v>-1090577</v>
      </c>
      <c r="T320" s="21" t="n">
        <v>-1123295</v>
      </c>
      <c r="U320" s="21" t="n">
        <v>-1156993</v>
      </c>
      <c r="V320" s="21" t="n">
        <v>-1191703</v>
      </c>
      <c r="W320" s="21" t="n">
        <v>-1227454</v>
      </c>
      <c r="X320" s="21" t="n">
        <v>-1264278</v>
      </c>
      <c r="Y320" s="21" t="n">
        <v>-1302206</v>
      </c>
      <c r="Z320" s="21" t="n">
        <v>-1341272</v>
      </c>
      <c r="AA320" s="21" t="n">
        <v>-1381511</v>
      </c>
      <c r="AB320" s="21" t="n">
        <v>-1422956</v>
      </c>
    </row>
    <row r="321" customFormat="false" ht="15" hidden="false" customHeight="false" outlineLevel="0" collapsed="false">
      <c r="B321" s="14" t="s">
        <v>350</v>
      </c>
      <c r="C321" s="14" t="s">
        <v>39</v>
      </c>
    </row>
    <row r="322" customFormat="false" ht="15" hidden="false" customHeight="false" outlineLevel="0" collapsed="false">
      <c r="B322" s="14" t="s">
        <v>351</v>
      </c>
      <c r="C322" s="14" t="s">
        <v>39</v>
      </c>
    </row>
    <row r="323" customFormat="false" ht="15" hidden="false" customHeight="false" outlineLevel="0" collapsed="false">
      <c r="B323" s="14" t="s">
        <v>352</v>
      </c>
      <c r="C323" s="14" t="s">
        <v>39</v>
      </c>
    </row>
    <row r="324" customFormat="false" ht="15" hidden="false" customHeight="false" outlineLevel="0" collapsed="false">
      <c r="B324" s="14" t="s">
        <v>353</v>
      </c>
      <c r="C324" s="14" t="s">
        <v>39</v>
      </c>
    </row>
    <row r="325" customFormat="false" ht="15" hidden="false" customHeight="false" outlineLevel="0" collapsed="false">
      <c r="B325" s="14" t="s">
        <v>354</v>
      </c>
      <c r="C325" s="14" t="s">
        <v>39</v>
      </c>
    </row>
    <row r="326" customFormat="false" ht="15" hidden="false" customHeight="false" outlineLevel="0" collapsed="false">
      <c r="B326" s="14" t="s">
        <v>355</v>
      </c>
      <c r="C326" s="14" t="s">
        <v>39</v>
      </c>
    </row>
    <row r="327" customFormat="false" ht="15" hidden="false" customHeight="false" outlineLevel="0" collapsed="false">
      <c r="B327" s="14" t="s">
        <v>356</v>
      </c>
      <c r="C327" s="14" t="s">
        <v>39</v>
      </c>
    </row>
    <row r="328" customFormat="false" ht="15" hidden="false" customHeight="false" outlineLevel="0" collapsed="false">
      <c r="B328" s="14" t="s">
        <v>357</v>
      </c>
      <c r="C328" s="14" t="s">
        <v>39</v>
      </c>
    </row>
    <row r="329" customFormat="false" ht="15" hidden="false" customHeight="false" outlineLevel="0" collapsed="false">
      <c r="B329" s="14" t="s">
        <v>358</v>
      </c>
      <c r="C329" s="14" t="s">
        <v>39</v>
      </c>
    </row>
    <row r="332" customFormat="false" ht="15" hidden="false" customHeight="false" outlineLevel="0" collapsed="false">
      <c r="A332" s="6" t="s">
        <v>359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customFormat="false" ht="15" hidden="false" customHeight="false" outlineLevel="0" collapsed="false">
      <c r="A333" s="13" t="s">
        <v>360</v>
      </c>
    </row>
    <row r="334" customFormat="false" ht="15" hidden="false" customHeight="false" outlineLevel="0" collapsed="false">
      <c r="B334" s="3" t="s">
        <v>361</v>
      </c>
      <c r="D334" s="27" t="n">
        <v>0.15</v>
      </c>
      <c r="E334" s="27" t="n">
        <v>0.15</v>
      </c>
      <c r="F334" s="27" t="n">
        <v>0.15</v>
      </c>
      <c r="G334" s="27" t="n">
        <v>0.15</v>
      </c>
      <c r="H334" s="27" t="n">
        <v>0.15</v>
      </c>
      <c r="I334" s="27" t="n">
        <v>0.15</v>
      </c>
      <c r="J334" s="27" t="n">
        <v>0.15</v>
      </c>
      <c r="K334" s="27" t="n">
        <v>0.15</v>
      </c>
      <c r="L334" s="27" t="n">
        <v>0.15</v>
      </c>
      <c r="M334" s="27" t="n">
        <v>0.15</v>
      </c>
      <c r="N334" s="27" t="n">
        <v>0.15</v>
      </c>
      <c r="O334" s="27" t="n">
        <v>0.15</v>
      </c>
      <c r="P334" s="27" t="n">
        <v>0.15</v>
      </c>
      <c r="Q334" s="27" t="n">
        <v>0.15</v>
      </c>
      <c r="R334" s="27" t="n">
        <v>0.15</v>
      </c>
      <c r="S334" s="27" t="n">
        <v>0.15</v>
      </c>
      <c r="T334" s="27" t="n">
        <v>0.15</v>
      </c>
      <c r="U334" s="27" t="n">
        <v>0.15</v>
      </c>
      <c r="V334" s="27" t="n">
        <v>0.15</v>
      </c>
      <c r="W334" s="27" t="n">
        <v>0.15</v>
      </c>
      <c r="X334" s="27" t="n">
        <v>0.15</v>
      </c>
      <c r="Y334" s="27" t="n">
        <v>0.15</v>
      </c>
      <c r="Z334" s="27" t="n">
        <v>0.15</v>
      </c>
      <c r="AA334" s="27" t="n">
        <v>0.15</v>
      </c>
      <c r="AB334" s="27" t="n">
        <v>0.15</v>
      </c>
    </row>
    <row r="335" customFormat="false" ht="15" hidden="false" customHeight="false" outlineLevel="0" collapsed="false">
      <c r="B335" s="14" t="s">
        <v>362</v>
      </c>
      <c r="D335" s="27" t="n">
        <v>0.25</v>
      </c>
    </row>
    <row r="337" customFormat="false" ht="15" hidden="false" customHeight="false" outlineLevel="0" collapsed="false">
      <c r="B337" s="3" t="s">
        <v>363</v>
      </c>
      <c r="D337" s="27" t="n">
        <v>0.2</v>
      </c>
      <c r="E337" s="27" t="n">
        <v>0.2</v>
      </c>
      <c r="F337" s="27" t="n">
        <v>0.2</v>
      </c>
      <c r="G337" s="27" t="n">
        <v>0.2</v>
      </c>
      <c r="H337" s="27" t="n">
        <v>0.2</v>
      </c>
      <c r="I337" s="27" t="n">
        <v>0.2</v>
      </c>
      <c r="J337" s="27" t="n">
        <v>0.2</v>
      </c>
      <c r="K337" s="27" t="n">
        <v>0.2</v>
      </c>
      <c r="L337" s="27" t="n">
        <v>0.2</v>
      </c>
      <c r="M337" s="27" t="n">
        <v>0.2</v>
      </c>
      <c r="N337" s="27" t="n">
        <v>0.2</v>
      </c>
      <c r="O337" s="27" t="n">
        <v>0.2</v>
      </c>
      <c r="P337" s="27" t="n">
        <v>0.2</v>
      </c>
      <c r="Q337" s="27" t="n">
        <v>0.2</v>
      </c>
      <c r="R337" s="27" t="n">
        <v>0.2</v>
      </c>
      <c r="S337" s="27" t="n">
        <v>0.2</v>
      </c>
      <c r="T337" s="27" t="n">
        <v>0.2</v>
      </c>
      <c r="U337" s="27" t="n">
        <v>0.2</v>
      </c>
      <c r="V337" s="27" t="n">
        <v>0.2</v>
      </c>
      <c r="W337" s="27" t="n">
        <v>0.2</v>
      </c>
      <c r="X337" s="27" t="n">
        <v>0.2</v>
      </c>
      <c r="Y337" s="27" t="n">
        <v>0.2</v>
      </c>
      <c r="Z337" s="27" t="n">
        <v>0.2</v>
      </c>
      <c r="AA337" s="27" t="n">
        <v>0.2</v>
      </c>
      <c r="AB337" s="27" t="n">
        <v>0.2</v>
      </c>
    </row>
    <row r="338" customFormat="false" ht="15" hidden="false" customHeight="false" outlineLevel="0" collapsed="false">
      <c r="B338" s="14" t="s">
        <v>364</v>
      </c>
      <c r="D338" s="27" t="n">
        <v>0.5</v>
      </c>
    </row>
    <row r="340" customFormat="false" ht="15" hidden="false" customHeight="false" outlineLevel="0" collapsed="false">
      <c r="A340" s="13" t="s">
        <v>365</v>
      </c>
    </row>
    <row r="341" customFormat="false" ht="15" hidden="false" customHeight="false" outlineLevel="0" collapsed="false">
      <c r="B341" s="14" t="s">
        <v>366</v>
      </c>
      <c r="D341" s="17" t="s">
        <v>367</v>
      </c>
    </row>
    <row r="342" customFormat="false" ht="15" hidden="false" customHeight="false" outlineLevel="0" collapsed="false">
      <c r="B342" s="3" t="s">
        <v>368</v>
      </c>
      <c r="D342" s="27" t="n">
        <v>0.25</v>
      </c>
      <c r="E342" s="27" t="n">
        <v>0.25</v>
      </c>
      <c r="F342" s="27" t="n">
        <v>0.25</v>
      </c>
      <c r="G342" s="27" t="n">
        <v>0.25</v>
      </c>
      <c r="H342" s="27" t="n">
        <v>0.25</v>
      </c>
      <c r="I342" s="27" t="n">
        <v>0.25</v>
      </c>
      <c r="J342" s="27" t="n">
        <v>0.25</v>
      </c>
      <c r="K342" s="27" t="n">
        <v>0.25</v>
      </c>
      <c r="L342" s="27" t="n">
        <v>0.25</v>
      </c>
      <c r="M342" s="27" t="n">
        <v>0.25</v>
      </c>
      <c r="N342" s="27" t="n">
        <v>0.25</v>
      </c>
      <c r="O342" s="27" t="n">
        <v>0.25</v>
      </c>
      <c r="P342" s="27" t="n">
        <v>0.25</v>
      </c>
      <c r="Q342" s="27" t="n">
        <v>0.25</v>
      </c>
      <c r="R342" s="27" t="n">
        <v>0.25</v>
      </c>
      <c r="S342" s="27" t="n">
        <v>0.25</v>
      </c>
      <c r="T342" s="27" t="n">
        <v>0.25</v>
      </c>
      <c r="U342" s="27" t="n">
        <v>0.25</v>
      </c>
      <c r="V342" s="27" t="n">
        <v>0.25</v>
      </c>
      <c r="W342" s="27" t="n">
        <v>0.25</v>
      </c>
      <c r="X342" s="27" t="n">
        <v>0.25</v>
      </c>
      <c r="Y342" s="27" t="n">
        <v>0.25</v>
      </c>
      <c r="Z342" s="27" t="n">
        <v>0.25</v>
      </c>
      <c r="AA342" s="27" t="n">
        <v>0.25</v>
      </c>
      <c r="AB342" s="27" t="n">
        <v>0.25</v>
      </c>
    </row>
    <row r="344" customFormat="false" ht="15" hidden="false" customHeight="false" outlineLevel="0" collapsed="false">
      <c r="A344" s="6" t="s">
        <v>369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customFormat="false" ht="15" hidden="false" customHeight="false" outlineLevel="0" collapsed="false">
      <c r="A345" s="13" t="s">
        <v>370</v>
      </c>
    </row>
    <row r="346" customFormat="false" ht="15" hidden="false" customHeight="false" outlineLevel="0" collapsed="false">
      <c r="B346" s="3" t="s">
        <v>371</v>
      </c>
    </row>
    <row r="347" customFormat="false" ht="15" hidden="false" customHeight="false" outlineLevel="0" collapsed="false">
      <c r="B347" s="14" t="s">
        <v>181</v>
      </c>
      <c r="C347" s="15" t="s">
        <v>372</v>
      </c>
      <c r="D347" s="27" t="n">
        <v>0.04</v>
      </c>
    </row>
    <row r="348" customFormat="false" ht="15" hidden="false" customHeight="false" outlineLevel="0" collapsed="false">
      <c r="B348" s="14" t="s">
        <v>183</v>
      </c>
      <c r="C348" s="15" t="s">
        <v>373</v>
      </c>
      <c r="D348" s="27" t="n">
        <v>0.045</v>
      </c>
    </row>
    <row r="349" customFormat="false" ht="15" hidden="false" customHeight="false" outlineLevel="0" collapsed="false">
      <c r="B349" s="14" t="s">
        <v>185</v>
      </c>
      <c r="C349" s="15" t="s">
        <v>374</v>
      </c>
      <c r="D349" s="27" t="n">
        <v>0.05</v>
      </c>
    </row>
    <row r="350" customFormat="false" ht="15" hidden="false" customHeight="false" outlineLevel="0" collapsed="false">
      <c r="B350" s="14" t="s">
        <v>187</v>
      </c>
      <c r="C350" s="15" t="s">
        <v>375</v>
      </c>
      <c r="D350" s="27" t="n">
        <v>0.055</v>
      </c>
    </row>
    <row r="351" customFormat="false" ht="15" hidden="false" customHeight="false" outlineLevel="0" collapsed="false">
      <c r="B351" s="14" t="s">
        <v>189</v>
      </c>
      <c r="C351" s="15" t="s">
        <v>376</v>
      </c>
      <c r="D351" s="27" t="n">
        <v>0.06</v>
      </c>
    </row>
    <row r="353" customFormat="false" ht="15" hidden="false" customHeight="false" outlineLevel="0" collapsed="false">
      <c r="B353" s="3" t="s">
        <v>377</v>
      </c>
    </row>
    <row r="354" customFormat="false" ht="15" hidden="false" customHeight="false" outlineLevel="0" collapsed="false">
      <c r="B354" s="14" t="s">
        <v>181</v>
      </c>
      <c r="C354" s="14" t="s">
        <v>39</v>
      </c>
    </row>
    <row r="355" customFormat="false" ht="15" hidden="false" customHeight="false" outlineLevel="0" collapsed="false">
      <c r="B355" s="14" t="s">
        <v>183</v>
      </c>
      <c r="C355" s="14" t="s">
        <v>39</v>
      </c>
      <c r="F355" s="21" t="n">
        <v>40000000</v>
      </c>
    </row>
    <row r="356" customFormat="false" ht="15" hidden="false" customHeight="false" outlineLevel="0" collapsed="false">
      <c r="B356" s="14" t="s">
        <v>185</v>
      </c>
      <c r="C356" s="14" t="s">
        <v>39</v>
      </c>
      <c r="G356" s="21" t="n">
        <v>60000000</v>
      </c>
    </row>
    <row r="357" customFormat="false" ht="15" hidden="false" customHeight="false" outlineLevel="0" collapsed="false">
      <c r="B357" s="14" t="s">
        <v>187</v>
      </c>
      <c r="C357" s="14" t="s">
        <v>39</v>
      </c>
      <c r="H357" s="21" t="n">
        <v>80000000</v>
      </c>
    </row>
    <row r="358" customFormat="false" ht="15" hidden="false" customHeight="false" outlineLevel="0" collapsed="false">
      <c r="B358" s="14" t="s">
        <v>189</v>
      </c>
      <c r="C358" s="14" t="s">
        <v>39</v>
      </c>
      <c r="I358" s="21" t="n">
        <v>90000000</v>
      </c>
    </row>
    <row r="361" customFormat="false" ht="15" hidden="false" customHeight="false" outlineLevel="0" collapsed="false">
      <c r="A361" s="13" t="s">
        <v>378</v>
      </c>
    </row>
    <row r="362" customFormat="false" ht="15" hidden="false" customHeight="false" outlineLevel="0" collapsed="false">
      <c r="B362" s="14" t="s">
        <v>379</v>
      </c>
      <c r="C362" s="14" t="s">
        <v>39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AB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18"/>
    <col collapsed="false" customWidth="true" hidden="false" outlineLevel="0" max="28" min="4" style="0" width="16"/>
  </cols>
  <sheetData>
    <row r="1" customFormat="false" ht="17.35" hidden="false" customHeight="false" outlineLevel="0" collapsed="false">
      <c r="A1" s="31" t="s">
        <v>0</v>
      </c>
      <c r="B1" s="31"/>
      <c r="C1" s="31"/>
    </row>
    <row r="2" customFormat="false" ht="15" hidden="false" customHeight="false" outlineLevel="0" collapsed="false">
      <c r="A2" s="3" t="s">
        <v>16</v>
      </c>
    </row>
    <row r="4" customFormat="false" ht="15" hidden="false" customHeight="false" outlineLevel="0" collapsed="false">
      <c r="D4" s="18" t="n">
        <v>2026</v>
      </c>
      <c r="E4" s="18" t="n">
        <v>2027</v>
      </c>
      <c r="F4" s="18" t="n">
        <v>2028</v>
      </c>
      <c r="G4" s="18" t="n">
        <v>2029</v>
      </c>
      <c r="H4" s="18" t="n">
        <v>2030</v>
      </c>
      <c r="I4" s="18" t="n">
        <v>2031</v>
      </c>
      <c r="J4" s="18" t="n">
        <v>2032</v>
      </c>
      <c r="K4" s="18" t="n">
        <v>2033</v>
      </c>
      <c r="L4" s="18" t="n">
        <v>2034</v>
      </c>
      <c r="M4" s="18" t="n">
        <v>2035</v>
      </c>
      <c r="N4" s="18" t="n">
        <v>2036</v>
      </c>
      <c r="O4" s="18" t="n">
        <v>2037</v>
      </c>
      <c r="P4" s="18" t="n">
        <v>2038</v>
      </c>
      <c r="Q4" s="18" t="n">
        <v>2039</v>
      </c>
      <c r="R4" s="18" t="n">
        <v>2040</v>
      </c>
      <c r="S4" s="18" t="n">
        <v>2041</v>
      </c>
      <c r="T4" s="18" t="n">
        <v>2042</v>
      </c>
      <c r="U4" s="18" t="n">
        <v>2043</v>
      </c>
      <c r="V4" s="18" t="n">
        <v>2044</v>
      </c>
      <c r="W4" s="18" t="n">
        <v>2045</v>
      </c>
      <c r="X4" s="18" t="n">
        <v>2046</v>
      </c>
      <c r="Y4" s="18" t="n">
        <v>2047</v>
      </c>
      <c r="Z4" s="18" t="n">
        <v>2048</v>
      </c>
      <c r="AA4" s="18" t="n">
        <v>2049</v>
      </c>
      <c r="AB4" s="18" t="n">
        <v>2050</v>
      </c>
    </row>
    <row r="6" customFormat="false" ht="15" hidden="false" customHeight="false" outlineLevel="0" collapsed="false">
      <c r="A6" s="6" t="s">
        <v>380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5" hidden="false" customHeight="false" outlineLevel="0" collapsed="false">
      <c r="B7" s="32" t="s">
        <v>381</v>
      </c>
    </row>
    <row r="8" customFormat="false" ht="15" hidden="false" customHeight="false" outlineLevel="0" collapsed="false">
      <c r="B8" s="8" t="s">
        <v>382</v>
      </c>
    </row>
    <row r="10" customFormat="false" ht="15" hidden="false" customHeight="false" outlineLevel="0" collapsed="false">
      <c r="B10" s="33" t="s">
        <v>383</v>
      </c>
    </row>
    <row r="11" customFormat="false" ht="15" hidden="false" customHeight="false" outlineLevel="0" collapsed="false">
      <c r="B11" s="14" t="s">
        <v>384</v>
      </c>
    </row>
    <row r="13" customFormat="false" ht="15" hidden="false" customHeight="false" outlineLevel="0" collapsed="false">
      <c r="B13" s="8" t="s">
        <v>385</v>
      </c>
    </row>
    <row r="14" customFormat="false" ht="15" hidden="false" customHeight="false" outlineLevel="0" collapsed="false">
      <c r="B14" s="8" t="s">
        <v>386</v>
      </c>
    </row>
    <row r="15" customFormat="false" ht="15" hidden="false" customHeight="false" outlineLevel="0" collapsed="false">
      <c r="B15" s="9"/>
    </row>
    <row r="16" customFormat="false" ht="15" hidden="false" customHeight="false" outlineLevel="0" collapsed="false">
      <c r="B16" s="8" t="s">
        <v>387</v>
      </c>
    </row>
    <row r="17" customFormat="false" ht="15" hidden="false" customHeight="false" outlineLevel="0" collapsed="false">
      <c r="B17" s="8" t="s">
        <v>388</v>
      </c>
    </row>
    <row r="18" customFormat="false" ht="15" hidden="false" customHeight="false" outlineLevel="0" collapsed="false">
      <c r="B18" s="8" t="s">
        <v>389</v>
      </c>
    </row>
    <row r="19" customFormat="false" ht="15" hidden="false" customHeight="false" outlineLevel="0" collapsed="false">
      <c r="B19" s="8" t="s">
        <v>390</v>
      </c>
    </row>
    <row r="20" customFormat="false" ht="15" hidden="false" customHeight="false" outlineLevel="0" collapsed="false">
      <c r="B20" s="8" t="s">
        <v>391</v>
      </c>
    </row>
    <row r="21" customFormat="false" ht="15" hidden="false" customHeight="false" outlineLevel="0" collapsed="false">
      <c r="B21" s="8" t="s">
        <v>392</v>
      </c>
    </row>
    <row r="22" customFormat="false" ht="15" hidden="false" customHeight="false" outlineLevel="0" collapsed="false">
      <c r="B22" s="8" t="s">
        <v>393</v>
      </c>
    </row>
    <row r="23" customFormat="false" ht="15" hidden="false" customHeight="false" outlineLevel="0" collapsed="false">
      <c r="B23" s="8" t="s">
        <v>394</v>
      </c>
    </row>
    <row r="24" customFormat="false" ht="15" hidden="false" customHeight="false" outlineLevel="0" collapsed="false">
      <c r="B24" s="8" t="s">
        <v>395</v>
      </c>
    </row>
    <row r="25" customFormat="false" ht="15" hidden="false" customHeight="false" outlineLevel="0" collapsed="false">
      <c r="B25" s="9"/>
    </row>
    <row r="26" customFormat="false" ht="15" hidden="false" customHeight="false" outlineLevel="0" collapsed="false">
      <c r="B26" s="8" t="s">
        <v>396</v>
      </c>
    </row>
    <row r="27" customFormat="false" ht="15" hidden="false" customHeight="false" outlineLevel="0" collapsed="false">
      <c r="B27" s="8" t="s">
        <v>397</v>
      </c>
    </row>
    <row r="28" customFormat="false" ht="15" hidden="false" customHeight="false" outlineLevel="0" collapsed="false">
      <c r="B28" s="9"/>
    </row>
    <row r="29" customFormat="false" ht="15" hidden="false" customHeight="false" outlineLevel="0" collapsed="false">
      <c r="B29" s="8" t="s">
        <v>398</v>
      </c>
    </row>
    <row r="30" customFormat="false" ht="15" hidden="false" customHeight="false" outlineLevel="0" collapsed="false">
      <c r="B30" s="8" t="s">
        <v>399</v>
      </c>
    </row>
    <row r="31" customFormat="false" ht="15" hidden="false" customHeight="false" outlineLevel="0" collapsed="false">
      <c r="B31" s="8" t="s">
        <v>400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600"/>
    <pageSetUpPr fitToPage="false"/>
  </sheetPr>
  <dimension ref="A1:AB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18"/>
    <col collapsed="false" customWidth="true" hidden="false" outlineLevel="0" max="28" min="4" style="0" width="16"/>
  </cols>
  <sheetData>
    <row r="1" customFormat="false" ht="17.35" hidden="false" customHeight="false" outlineLevel="0" collapsed="false">
      <c r="A1" s="34" t="s">
        <v>0</v>
      </c>
      <c r="B1" s="34"/>
      <c r="C1" s="34"/>
    </row>
    <row r="2" customFormat="false" ht="15" hidden="false" customHeight="false" outlineLevel="0" collapsed="false">
      <c r="A2" s="3" t="s">
        <v>18</v>
      </c>
    </row>
    <row r="4" customFormat="false" ht="15" hidden="false" customHeight="false" outlineLevel="0" collapsed="false">
      <c r="D4" s="18" t="n">
        <v>2026</v>
      </c>
      <c r="E4" s="18" t="n">
        <v>2027</v>
      </c>
      <c r="F4" s="18" t="n">
        <v>2028</v>
      </c>
      <c r="G4" s="18" t="n">
        <v>2029</v>
      </c>
      <c r="H4" s="18" t="n">
        <v>2030</v>
      </c>
      <c r="I4" s="18" t="n">
        <v>2031</v>
      </c>
      <c r="J4" s="18" t="n">
        <v>2032</v>
      </c>
      <c r="K4" s="18" t="n">
        <v>2033</v>
      </c>
      <c r="L4" s="18" t="n">
        <v>2034</v>
      </c>
      <c r="M4" s="18" t="n">
        <v>2035</v>
      </c>
      <c r="N4" s="18" t="n">
        <v>2036</v>
      </c>
      <c r="O4" s="18" t="n">
        <v>2037</v>
      </c>
      <c r="P4" s="18" t="n">
        <v>2038</v>
      </c>
      <c r="Q4" s="18" t="n">
        <v>2039</v>
      </c>
      <c r="R4" s="18" t="n">
        <v>2040</v>
      </c>
      <c r="S4" s="18" t="n">
        <v>2041</v>
      </c>
      <c r="T4" s="18" t="n">
        <v>2042</v>
      </c>
      <c r="U4" s="18" t="n">
        <v>2043</v>
      </c>
      <c r="V4" s="18" t="n">
        <v>2044</v>
      </c>
      <c r="W4" s="18" t="n">
        <v>2045</v>
      </c>
      <c r="X4" s="18" t="n">
        <v>2046</v>
      </c>
      <c r="Y4" s="18" t="n">
        <v>2047</v>
      </c>
      <c r="Z4" s="18" t="n">
        <v>2048</v>
      </c>
      <c r="AA4" s="18" t="n">
        <v>2049</v>
      </c>
      <c r="AB4" s="18" t="n">
        <v>2050</v>
      </c>
    </row>
    <row r="5" customFormat="false" ht="15" hidden="false" customHeight="false" outlineLevel="0" collapsed="false">
      <c r="D5" s="25" t="s">
        <v>192</v>
      </c>
      <c r="E5" s="25" t="s">
        <v>193</v>
      </c>
      <c r="F5" s="25" t="s">
        <v>193</v>
      </c>
      <c r="G5" s="25" t="s">
        <v>193</v>
      </c>
      <c r="H5" s="25" t="s">
        <v>193</v>
      </c>
      <c r="I5" s="25" t="s">
        <v>193</v>
      </c>
      <c r="J5" s="25" t="s">
        <v>193</v>
      </c>
      <c r="K5" s="25" t="s">
        <v>193</v>
      </c>
      <c r="L5" s="25" t="s">
        <v>193</v>
      </c>
      <c r="M5" s="25" t="s">
        <v>193</v>
      </c>
      <c r="N5" s="25" t="s">
        <v>193</v>
      </c>
      <c r="O5" s="25" t="s">
        <v>193</v>
      </c>
      <c r="P5" s="25" t="s">
        <v>193</v>
      </c>
      <c r="Q5" s="25" t="s">
        <v>193</v>
      </c>
      <c r="R5" s="25" t="s">
        <v>193</v>
      </c>
      <c r="S5" s="25" t="s">
        <v>193</v>
      </c>
      <c r="T5" s="25" t="s">
        <v>193</v>
      </c>
      <c r="U5" s="25" t="s">
        <v>193</v>
      </c>
      <c r="V5" s="25" t="s">
        <v>193</v>
      </c>
      <c r="W5" s="25" t="s">
        <v>193</v>
      </c>
      <c r="X5" s="25" t="s">
        <v>193</v>
      </c>
      <c r="Y5" s="25" t="s">
        <v>193</v>
      </c>
      <c r="Z5" s="25" t="s">
        <v>193</v>
      </c>
      <c r="AA5" s="25" t="s">
        <v>193</v>
      </c>
      <c r="AB5" s="25" t="s">
        <v>193</v>
      </c>
    </row>
    <row r="7" customFormat="false" ht="15" hidden="false" customHeight="false" outlineLevel="0" collapsed="false">
      <c r="A7" s="6" t="s">
        <v>401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15" hidden="false" customHeight="false" outlineLevel="0" collapsed="false">
      <c r="B8" s="3" t="s">
        <v>198</v>
      </c>
    </row>
    <row r="9" customFormat="false" ht="15" hidden="false" customHeight="false" outlineLevel="0" collapsed="false">
      <c r="B9" s="14" t="s">
        <v>48</v>
      </c>
      <c r="C9" s="14" t="s">
        <v>39</v>
      </c>
      <c r="D9" s="35" t="n">
        <v>0</v>
      </c>
      <c r="E9" s="35" t="n">
        <v>379371008</v>
      </c>
      <c r="F9" s="35" t="n">
        <v>411708587</v>
      </c>
      <c r="G9" s="35" t="n">
        <v>427060432</v>
      </c>
      <c r="H9" s="35" t="n">
        <v>435601641</v>
      </c>
      <c r="I9" s="35" t="n">
        <v>444313674</v>
      </c>
      <c r="J9" s="35" t="n">
        <v>453199947</v>
      </c>
      <c r="K9" s="35" t="n">
        <v>462263946</v>
      </c>
      <c r="L9" s="35" t="n">
        <v>471509225</v>
      </c>
      <c r="M9" s="35" t="n">
        <v>480939410</v>
      </c>
      <c r="N9" s="35" t="n">
        <v>490558198</v>
      </c>
      <c r="O9" s="35" t="n">
        <v>500369362</v>
      </c>
      <c r="P9" s="35" t="n">
        <v>510376749</v>
      </c>
      <c r="Q9" s="35" t="n">
        <v>156175285</v>
      </c>
      <c r="R9" s="35" t="n">
        <v>0</v>
      </c>
      <c r="S9" s="35" t="n">
        <v>0</v>
      </c>
      <c r="T9" s="35" t="n">
        <v>0</v>
      </c>
      <c r="U9" s="35" t="n">
        <v>0</v>
      </c>
      <c r="V9" s="35" t="n">
        <v>0</v>
      </c>
      <c r="W9" s="35" t="n">
        <v>0</v>
      </c>
      <c r="X9" s="35" t="n">
        <v>0</v>
      </c>
      <c r="Y9" s="35" t="n">
        <v>0</v>
      </c>
      <c r="Z9" s="35" t="n">
        <v>0</v>
      </c>
      <c r="AA9" s="35" t="n">
        <v>0</v>
      </c>
      <c r="AB9" s="35" t="n">
        <v>0</v>
      </c>
    </row>
    <row r="10" customFormat="false" ht="15" hidden="false" customHeight="false" outlineLevel="0" collapsed="false">
      <c r="B10" s="14" t="s">
        <v>51</v>
      </c>
      <c r="C10" s="14" t="s">
        <v>39</v>
      </c>
      <c r="D10" s="35" t="n">
        <v>0</v>
      </c>
      <c r="E10" s="35" t="n">
        <v>217719936</v>
      </c>
      <c r="F10" s="35" t="n">
        <v>317249050</v>
      </c>
      <c r="G10" s="35" t="n">
        <v>417975623</v>
      </c>
      <c r="H10" s="35" t="n">
        <v>467593374</v>
      </c>
      <c r="I10" s="35" t="n">
        <v>476945242</v>
      </c>
      <c r="J10" s="35" t="n">
        <v>506515847</v>
      </c>
      <c r="K10" s="35" t="n">
        <v>525402878</v>
      </c>
      <c r="L10" s="35" t="n">
        <v>535910936</v>
      </c>
      <c r="M10" s="35" t="n">
        <v>546629155</v>
      </c>
      <c r="N10" s="35" t="n">
        <v>557561738</v>
      </c>
      <c r="O10" s="35" t="n">
        <v>568712972</v>
      </c>
      <c r="P10" s="35" t="n">
        <v>580087232</v>
      </c>
      <c r="Q10" s="35" t="n">
        <v>591688976</v>
      </c>
      <c r="R10" s="35" t="n">
        <v>603522756</v>
      </c>
      <c r="S10" s="35" t="n">
        <v>615593211</v>
      </c>
      <c r="T10" s="35" t="n">
        <v>188371523</v>
      </c>
      <c r="U10" s="35" t="n">
        <v>0</v>
      </c>
      <c r="V10" s="35" t="n">
        <v>0</v>
      </c>
      <c r="W10" s="35" t="n">
        <v>0</v>
      </c>
      <c r="X10" s="35" t="n">
        <v>0</v>
      </c>
      <c r="Y10" s="35" t="n">
        <v>0</v>
      </c>
      <c r="Z10" s="35" t="n">
        <v>0</v>
      </c>
      <c r="AA10" s="35" t="n">
        <v>0</v>
      </c>
      <c r="AB10" s="35" t="n">
        <v>0</v>
      </c>
    </row>
    <row r="11" customFormat="false" ht="15" hidden="false" customHeight="false" outlineLevel="0" collapsed="false">
      <c r="B11" s="14" t="s">
        <v>53</v>
      </c>
      <c r="C11" s="14" t="s">
        <v>39</v>
      </c>
      <c r="D11" s="35" t="n">
        <v>0</v>
      </c>
      <c r="E11" s="35" t="n">
        <v>0</v>
      </c>
      <c r="F11" s="35" t="n">
        <v>0</v>
      </c>
      <c r="G11" s="35" t="n">
        <v>828437477</v>
      </c>
      <c r="H11" s="35" t="n">
        <v>1207151752</v>
      </c>
      <c r="I11" s="35" t="n">
        <v>1231294787</v>
      </c>
      <c r="J11" s="35" t="n">
        <v>1255920683</v>
      </c>
      <c r="K11" s="35" t="n">
        <v>1333787766</v>
      </c>
      <c r="L11" s="35" t="n">
        <v>1383522225</v>
      </c>
      <c r="M11" s="35" t="n">
        <v>1905110103</v>
      </c>
      <c r="N11" s="35" t="n">
        <v>2159124784</v>
      </c>
      <c r="O11" s="35" t="n">
        <v>2202307279</v>
      </c>
      <c r="P11" s="35" t="n">
        <v>2246353425</v>
      </c>
      <c r="Q11" s="35" t="n">
        <v>2291280494</v>
      </c>
      <c r="R11" s="35" t="n">
        <v>2337106103</v>
      </c>
      <c r="S11" s="35" t="n">
        <v>2383848225</v>
      </c>
      <c r="T11" s="35" t="n">
        <v>2431525190</v>
      </c>
      <c r="U11" s="35" t="n">
        <v>2480155694</v>
      </c>
      <c r="V11" s="35" t="n">
        <v>758927642</v>
      </c>
      <c r="W11" s="35" t="n">
        <v>0</v>
      </c>
      <c r="X11" s="35" t="n">
        <v>0</v>
      </c>
      <c r="Y11" s="35" t="n">
        <v>0</v>
      </c>
      <c r="Z11" s="35" t="n">
        <v>0</v>
      </c>
      <c r="AA11" s="35" t="n">
        <v>0</v>
      </c>
      <c r="AB11" s="35" t="n">
        <v>0</v>
      </c>
    </row>
    <row r="12" customFormat="false" ht="15" hidden="false" customHeight="false" outlineLevel="0" collapsed="false">
      <c r="B12" s="14" t="s">
        <v>55</v>
      </c>
      <c r="C12" s="14" t="s">
        <v>39</v>
      </c>
      <c r="D12" s="35" t="n">
        <v>0</v>
      </c>
      <c r="E12" s="35" t="n">
        <v>0</v>
      </c>
      <c r="F12" s="35" t="n">
        <v>0</v>
      </c>
      <c r="G12" s="35" t="n">
        <v>0</v>
      </c>
      <c r="H12" s="35" t="n">
        <v>0</v>
      </c>
      <c r="I12" s="35" t="n">
        <v>0</v>
      </c>
      <c r="J12" s="35" t="n">
        <v>0</v>
      </c>
      <c r="K12" s="35" t="n">
        <v>186351107</v>
      </c>
      <c r="L12" s="35" t="n">
        <v>271540185</v>
      </c>
      <c r="M12" s="35" t="n">
        <v>276970989</v>
      </c>
      <c r="N12" s="35" t="n">
        <v>331949730</v>
      </c>
      <c r="O12" s="35" t="n">
        <v>360200771</v>
      </c>
      <c r="P12" s="35" t="n">
        <v>382533219</v>
      </c>
      <c r="Q12" s="35" t="n">
        <v>396797169</v>
      </c>
      <c r="R12" s="35" t="n">
        <v>404733113</v>
      </c>
      <c r="S12" s="35" t="n">
        <v>412827775</v>
      </c>
      <c r="T12" s="35" t="n">
        <v>421084330</v>
      </c>
      <c r="U12" s="35" t="n">
        <v>429506017</v>
      </c>
      <c r="V12" s="35" t="n">
        <v>438096137</v>
      </c>
      <c r="W12" s="35" t="n">
        <v>446858060</v>
      </c>
      <c r="X12" s="35" t="n">
        <v>455795221</v>
      </c>
      <c r="Y12" s="35" t="n">
        <v>464911126</v>
      </c>
      <c r="Z12" s="35" t="n">
        <v>142262804</v>
      </c>
      <c r="AA12" s="35" t="n">
        <v>0</v>
      </c>
      <c r="AB12" s="35" t="n">
        <v>0</v>
      </c>
    </row>
    <row r="13" customFormat="false" ht="15" hidden="false" customHeight="false" outlineLevel="0" collapsed="false">
      <c r="B13" s="14" t="s">
        <v>57</v>
      </c>
      <c r="C13" s="14" t="s">
        <v>39</v>
      </c>
      <c r="D13" s="35" t="n">
        <v>0</v>
      </c>
      <c r="E13" s="35" t="n">
        <v>0</v>
      </c>
      <c r="F13" s="35" t="n">
        <v>0</v>
      </c>
      <c r="G13" s="35" t="n">
        <v>0</v>
      </c>
      <c r="H13" s="35" t="n">
        <v>0</v>
      </c>
      <c r="I13" s="35" t="n">
        <v>0</v>
      </c>
      <c r="J13" s="35" t="n">
        <v>0</v>
      </c>
      <c r="K13" s="35" t="n">
        <v>0</v>
      </c>
      <c r="L13" s="35" t="n">
        <v>0</v>
      </c>
      <c r="M13" s="35" t="n">
        <v>0</v>
      </c>
      <c r="N13" s="35" t="n">
        <v>0</v>
      </c>
      <c r="O13" s="35" t="n">
        <v>0</v>
      </c>
      <c r="P13" s="35" t="n">
        <v>471050367</v>
      </c>
      <c r="Q13" s="35" t="n">
        <v>686387678</v>
      </c>
      <c r="R13" s="35" t="n">
        <v>700115432</v>
      </c>
      <c r="S13" s="35" t="n">
        <v>714117740</v>
      </c>
      <c r="T13" s="35" t="n">
        <v>728400095</v>
      </c>
      <c r="U13" s="35" t="n">
        <v>742968097</v>
      </c>
      <c r="V13" s="35" t="n">
        <v>757827459</v>
      </c>
      <c r="W13" s="35" t="n">
        <v>772984008</v>
      </c>
      <c r="X13" s="35" t="n">
        <v>788443688</v>
      </c>
      <c r="Y13" s="35" t="n">
        <v>804212562</v>
      </c>
      <c r="Z13" s="35" t="n">
        <v>820296813</v>
      </c>
      <c r="AA13" s="35" t="n">
        <v>836702750</v>
      </c>
      <c r="AB13" s="35" t="n">
        <v>853436805</v>
      </c>
    </row>
    <row r="14" customFormat="false" ht="15" hidden="false" customHeight="false" outlineLevel="0" collapsed="false">
      <c r="B14" s="3" t="s">
        <v>199</v>
      </c>
      <c r="C14" s="14" t="s">
        <v>39</v>
      </c>
      <c r="D14" s="22" t="n">
        <f aca="false">SUM(D9:D13)</f>
        <v>0</v>
      </c>
      <c r="E14" s="22" t="n">
        <f aca="false">SUM(E9:E13)</f>
        <v>597090944</v>
      </c>
      <c r="F14" s="22" t="n">
        <f aca="false">SUM(F9:F13)</f>
        <v>728957637</v>
      </c>
      <c r="G14" s="22" t="n">
        <f aca="false">SUM(G9:G13)</f>
        <v>1673473532</v>
      </c>
      <c r="H14" s="22" t="n">
        <f aca="false">SUM(H9:H13)</f>
        <v>2110346767</v>
      </c>
      <c r="I14" s="22" t="n">
        <f aca="false">SUM(I9:I13)</f>
        <v>2152553703</v>
      </c>
      <c r="J14" s="22" t="n">
        <f aca="false">SUM(J9:J13)</f>
        <v>2215636477</v>
      </c>
      <c r="K14" s="22" t="n">
        <f aca="false">SUM(K9:K13)</f>
        <v>2507805697</v>
      </c>
      <c r="L14" s="22" t="n">
        <f aca="false">SUM(L9:L13)</f>
        <v>2662482571</v>
      </c>
      <c r="M14" s="22" t="n">
        <f aca="false">SUM(M9:M13)</f>
        <v>3209649657</v>
      </c>
      <c r="N14" s="22" t="n">
        <f aca="false">SUM(N9:N13)</f>
        <v>3539194450</v>
      </c>
      <c r="O14" s="22" t="n">
        <f aca="false">SUM(O9:O13)</f>
        <v>3631590384</v>
      </c>
      <c r="P14" s="22" t="n">
        <f aca="false">SUM(P9:P13)</f>
        <v>4190400992</v>
      </c>
      <c r="Q14" s="22" t="n">
        <f aca="false">SUM(Q9:Q13)</f>
        <v>4122329602</v>
      </c>
      <c r="R14" s="22" t="n">
        <f aca="false">SUM(R9:R13)</f>
        <v>4045477404</v>
      </c>
      <c r="S14" s="22" t="n">
        <f aca="false">SUM(S9:S13)</f>
        <v>4126386951</v>
      </c>
      <c r="T14" s="22" t="n">
        <f aca="false">SUM(T9:T13)</f>
        <v>3769381138</v>
      </c>
      <c r="U14" s="22" t="n">
        <f aca="false">SUM(U9:U13)</f>
        <v>3652629808</v>
      </c>
      <c r="V14" s="22" t="n">
        <f aca="false">SUM(V9:V13)</f>
        <v>1954851238</v>
      </c>
      <c r="W14" s="22" t="n">
        <f aca="false">SUM(W9:W13)</f>
        <v>1219842068</v>
      </c>
      <c r="X14" s="22" t="n">
        <f aca="false">SUM(X9:X13)</f>
        <v>1244238909</v>
      </c>
      <c r="Y14" s="22" t="n">
        <f aca="false">SUM(Y9:Y13)</f>
        <v>1269123688</v>
      </c>
      <c r="Z14" s="22" t="n">
        <f aca="false">SUM(Z9:Z13)</f>
        <v>962559617</v>
      </c>
      <c r="AA14" s="22" t="n">
        <f aca="false">SUM(AA9:AA13)</f>
        <v>836702750</v>
      </c>
      <c r="AB14" s="22" t="n">
        <f aca="false">SUM(AB9:AB13)</f>
        <v>853436805</v>
      </c>
    </row>
    <row r="16" customFormat="false" ht="15" hidden="false" customHeight="false" outlineLevel="0" collapsed="false">
      <c r="B16" s="3" t="s">
        <v>200</v>
      </c>
    </row>
    <row r="17" customFormat="false" ht="15" hidden="false" customHeight="false" outlineLevel="0" collapsed="false">
      <c r="B17" s="14" t="s">
        <v>48</v>
      </c>
      <c r="C17" s="14" t="s">
        <v>39</v>
      </c>
      <c r="D17" s="35" t="n">
        <v>0</v>
      </c>
      <c r="E17" s="35" t="n">
        <v>-229768974</v>
      </c>
      <c r="F17" s="35" t="n">
        <v>-334325471</v>
      </c>
      <c r="G17" s="35" t="n">
        <v>-345152779</v>
      </c>
      <c r="H17" s="35" t="n">
        <v>-356275169</v>
      </c>
      <c r="I17" s="35" t="n">
        <v>-367769915</v>
      </c>
      <c r="J17" s="35" t="n">
        <v>-379650119</v>
      </c>
      <c r="K17" s="35" t="n">
        <v>-391929378</v>
      </c>
      <c r="L17" s="35" t="n">
        <v>-404621795</v>
      </c>
      <c r="M17" s="35" t="n">
        <v>-417742003</v>
      </c>
      <c r="N17" s="35" t="n">
        <v>-431305188</v>
      </c>
      <c r="O17" s="35" t="n">
        <v>-445327107</v>
      </c>
      <c r="P17" s="35" t="n">
        <v>-417535290</v>
      </c>
      <c r="Q17" s="35" t="n">
        <v>-121484332</v>
      </c>
      <c r="R17" s="35" t="n">
        <v>-147081</v>
      </c>
      <c r="S17" s="35" t="n">
        <v>0</v>
      </c>
      <c r="T17" s="35" t="n">
        <v>0</v>
      </c>
      <c r="U17" s="35" t="n">
        <v>0</v>
      </c>
      <c r="V17" s="35" t="n">
        <v>0</v>
      </c>
      <c r="W17" s="35" t="n">
        <v>0</v>
      </c>
      <c r="X17" s="35" t="n">
        <v>0</v>
      </c>
      <c r="Y17" s="35" t="n">
        <v>0</v>
      </c>
      <c r="Z17" s="35" t="n">
        <v>0</v>
      </c>
      <c r="AA17" s="35" t="n">
        <v>0</v>
      </c>
      <c r="AB17" s="35" t="n">
        <v>0</v>
      </c>
    </row>
    <row r="18" customFormat="false" ht="15" hidden="false" customHeight="false" outlineLevel="0" collapsed="false">
      <c r="B18" s="14" t="s">
        <v>51</v>
      </c>
      <c r="C18" s="14" t="s">
        <v>39</v>
      </c>
      <c r="D18" s="35" t="n">
        <v>0</v>
      </c>
      <c r="E18" s="35" t="n">
        <v>-102923338</v>
      </c>
      <c r="F18" s="35" t="n">
        <v>-150619370</v>
      </c>
      <c r="G18" s="35" t="n">
        <v>-182972668</v>
      </c>
      <c r="H18" s="35" t="n">
        <v>-200848891</v>
      </c>
      <c r="I18" s="35" t="n">
        <v>-207686698</v>
      </c>
      <c r="J18" s="35" t="n">
        <v>-214913339</v>
      </c>
      <c r="K18" s="35" t="n">
        <v>-222317665</v>
      </c>
      <c r="L18" s="35" t="n">
        <v>-229927580</v>
      </c>
      <c r="M18" s="35" t="n">
        <v>-237812812</v>
      </c>
      <c r="N18" s="35" t="n">
        <v>-245983971</v>
      </c>
      <c r="O18" s="35" t="n">
        <v>-254452104</v>
      </c>
      <c r="P18" s="35" t="n">
        <v>-263228711</v>
      </c>
      <c r="Q18" s="35" t="n">
        <v>-272325769</v>
      </c>
      <c r="R18" s="35" t="n">
        <v>-281755748</v>
      </c>
      <c r="S18" s="35" t="n">
        <v>-242577037</v>
      </c>
      <c r="T18" s="35" t="n">
        <v>-67765507</v>
      </c>
      <c r="U18" s="35" t="n">
        <v>-170264</v>
      </c>
      <c r="V18" s="35" t="n">
        <v>0</v>
      </c>
      <c r="W18" s="35" t="n">
        <v>0</v>
      </c>
      <c r="X18" s="35" t="n">
        <v>0</v>
      </c>
      <c r="Y18" s="35" t="n">
        <v>0</v>
      </c>
      <c r="Z18" s="35" t="n">
        <v>0</v>
      </c>
      <c r="AA18" s="35" t="n">
        <v>0</v>
      </c>
      <c r="AB18" s="35" t="n">
        <v>0</v>
      </c>
    </row>
    <row r="19" customFormat="false" ht="15" hidden="false" customHeight="false" outlineLevel="0" collapsed="false">
      <c r="B19" s="14" t="s">
        <v>53</v>
      </c>
      <c r="C19" s="14" t="s">
        <v>39</v>
      </c>
      <c r="D19" s="35" t="n">
        <v>0</v>
      </c>
      <c r="E19" s="35" t="n">
        <v>0</v>
      </c>
      <c r="F19" s="35" t="n">
        <v>0</v>
      </c>
      <c r="G19" s="35" t="n">
        <v>-82290794</v>
      </c>
      <c r="H19" s="35" t="n">
        <v>-120576410</v>
      </c>
      <c r="I19" s="35" t="n">
        <v>-125006043</v>
      </c>
      <c r="J19" s="35" t="n">
        <v>-129609181</v>
      </c>
      <c r="K19" s="35" t="n">
        <v>-134398185</v>
      </c>
      <c r="L19" s="35" t="n">
        <v>-139372712</v>
      </c>
      <c r="M19" s="35" t="n">
        <v>-176164776</v>
      </c>
      <c r="N19" s="35" t="n">
        <v>-196039413</v>
      </c>
      <c r="O19" s="35" t="n">
        <v>-203009209</v>
      </c>
      <c r="P19" s="35" t="n">
        <v>-210242529</v>
      </c>
      <c r="Q19" s="35" t="n">
        <v>-217750002</v>
      </c>
      <c r="R19" s="35" t="n">
        <v>-225542708</v>
      </c>
      <c r="S19" s="35" t="n">
        <v>-233632206</v>
      </c>
      <c r="T19" s="35" t="n">
        <v>-242030549</v>
      </c>
      <c r="U19" s="35" t="n">
        <v>-196777865</v>
      </c>
      <c r="V19" s="35" t="n">
        <v>-53325610</v>
      </c>
      <c r="W19" s="35" t="n">
        <v>-187716</v>
      </c>
      <c r="X19" s="35" t="n">
        <v>0</v>
      </c>
      <c r="Y19" s="35" t="n">
        <v>0</v>
      </c>
      <c r="Z19" s="35" t="n">
        <v>0</v>
      </c>
      <c r="AA19" s="35" t="n">
        <v>0</v>
      </c>
      <c r="AB19" s="35" t="n">
        <v>0</v>
      </c>
    </row>
    <row r="20" customFormat="false" ht="15" hidden="false" customHeight="false" outlineLevel="0" collapsed="false">
      <c r="B20" s="14" t="s">
        <v>55</v>
      </c>
      <c r="C20" s="14" t="s">
        <v>39</v>
      </c>
      <c r="D20" s="35" t="n">
        <v>0</v>
      </c>
      <c r="E20" s="35" t="n">
        <v>0</v>
      </c>
      <c r="F20" s="35" t="n">
        <v>0</v>
      </c>
      <c r="G20" s="35" t="n">
        <v>0</v>
      </c>
      <c r="H20" s="35" t="n">
        <v>0</v>
      </c>
      <c r="I20" s="35" t="n">
        <v>0</v>
      </c>
      <c r="J20" s="35" t="n">
        <v>0</v>
      </c>
      <c r="K20" s="35" t="n">
        <v>-165281167</v>
      </c>
      <c r="L20" s="35" t="n">
        <v>-241722038</v>
      </c>
      <c r="M20" s="35" t="n">
        <v>-249932304</v>
      </c>
      <c r="N20" s="35" t="n">
        <v>-293713957</v>
      </c>
      <c r="O20" s="35" t="n">
        <v>-318703350</v>
      </c>
      <c r="P20" s="35" t="n">
        <v>-330237996</v>
      </c>
      <c r="Q20" s="35" t="n">
        <v>-341684804</v>
      </c>
      <c r="R20" s="35" t="n">
        <v>-353166755</v>
      </c>
      <c r="S20" s="35" t="n">
        <v>-365056174</v>
      </c>
      <c r="T20" s="35" t="n">
        <v>-377368437</v>
      </c>
      <c r="U20" s="35" t="n">
        <v>-390119536</v>
      </c>
      <c r="V20" s="35" t="n">
        <v>-403326111</v>
      </c>
      <c r="W20" s="35" t="n">
        <v>-417005472</v>
      </c>
      <c r="X20" s="35" t="n">
        <v>-368212878</v>
      </c>
      <c r="Y20" s="35" t="n">
        <v>-352760409</v>
      </c>
      <c r="Z20" s="35" t="n">
        <v>-106758447</v>
      </c>
      <c r="AA20" s="35" t="n">
        <v>0</v>
      </c>
      <c r="AB20" s="35" t="n">
        <v>0</v>
      </c>
    </row>
    <row r="21" customFormat="false" ht="15" hidden="false" customHeight="false" outlineLevel="0" collapsed="false">
      <c r="B21" s="14" t="s">
        <v>57</v>
      </c>
      <c r="C21" s="14" t="s">
        <v>39</v>
      </c>
      <c r="D21" s="35" t="n">
        <v>0</v>
      </c>
      <c r="E21" s="35" t="n">
        <v>0</v>
      </c>
      <c r="F21" s="35" t="n">
        <v>0</v>
      </c>
      <c r="G21" s="35" t="n">
        <v>0</v>
      </c>
      <c r="H21" s="35" t="n">
        <v>0</v>
      </c>
      <c r="I21" s="35" t="n">
        <v>0</v>
      </c>
      <c r="J21" s="35" t="n">
        <v>0</v>
      </c>
      <c r="K21" s="35" t="n">
        <v>0</v>
      </c>
      <c r="L21" s="35" t="n">
        <v>0</v>
      </c>
      <c r="M21" s="35" t="n">
        <v>0</v>
      </c>
      <c r="N21" s="35" t="n">
        <v>0</v>
      </c>
      <c r="O21" s="35" t="n">
        <v>0</v>
      </c>
      <c r="P21" s="35" t="n">
        <v>-369258690</v>
      </c>
      <c r="Q21" s="35" t="n">
        <v>-539422328</v>
      </c>
      <c r="R21" s="35" t="n">
        <v>-556836405</v>
      </c>
      <c r="S21" s="35" t="n">
        <v>-574835913</v>
      </c>
      <c r="T21" s="35" t="n">
        <v>-593441568</v>
      </c>
      <c r="U21" s="35" t="n">
        <v>-612674861</v>
      </c>
      <c r="V21" s="35" t="n">
        <v>-632558096</v>
      </c>
      <c r="W21" s="35" t="n">
        <v>-653114417</v>
      </c>
      <c r="X21" s="35" t="n">
        <v>-674367846</v>
      </c>
      <c r="Y21" s="35" t="n">
        <v>-696343318</v>
      </c>
      <c r="Z21" s="35" t="n">
        <v>-640934344</v>
      </c>
      <c r="AA21" s="35" t="n">
        <v>-628603266</v>
      </c>
      <c r="AB21" s="35" t="n">
        <v>-649485307</v>
      </c>
    </row>
    <row r="22" customFormat="false" ht="15" hidden="false" customHeight="false" outlineLevel="0" collapsed="false">
      <c r="B22" s="3" t="s">
        <v>201</v>
      </c>
      <c r="D22" s="23" t="n">
        <f aca="false">SUM(D17:D21)</f>
        <v>0</v>
      </c>
      <c r="E22" s="23" t="n">
        <f aca="false">SUM(E17:E21)</f>
        <v>-332692312</v>
      </c>
      <c r="F22" s="23" t="n">
        <f aca="false">SUM(F17:F21)</f>
        <v>-484944841</v>
      </c>
      <c r="G22" s="23" t="n">
        <f aca="false">SUM(G17:G21)</f>
        <v>-610416241</v>
      </c>
      <c r="H22" s="23" t="n">
        <f aca="false">SUM(H17:H21)</f>
        <v>-677700470</v>
      </c>
      <c r="I22" s="23" t="n">
        <f aca="false">SUM(I17:I21)</f>
        <v>-700462656</v>
      </c>
      <c r="J22" s="23" t="n">
        <f aca="false">SUM(J17:J21)</f>
        <v>-724172639</v>
      </c>
      <c r="K22" s="23" t="n">
        <f aca="false">SUM(K17:K21)</f>
        <v>-913926395</v>
      </c>
      <c r="L22" s="23" t="n">
        <f aca="false">SUM(L17:L21)</f>
        <v>-1015644125</v>
      </c>
      <c r="M22" s="23" t="n">
        <f aca="false">SUM(M17:M21)</f>
        <v>-1081651895</v>
      </c>
      <c r="N22" s="23" t="n">
        <f aca="false">SUM(N17:N21)</f>
        <v>-1167042529</v>
      </c>
      <c r="O22" s="23" t="n">
        <f aca="false">SUM(O17:O21)</f>
        <v>-1221491770</v>
      </c>
      <c r="P22" s="23" t="n">
        <f aca="false">SUM(P17:P21)</f>
        <v>-1590503216</v>
      </c>
      <c r="Q22" s="23" t="n">
        <f aca="false">SUM(Q17:Q21)</f>
        <v>-1492667235</v>
      </c>
      <c r="R22" s="23" t="n">
        <f aca="false">SUM(R17:R21)</f>
        <v>-1417448697</v>
      </c>
      <c r="S22" s="23" t="n">
        <f aca="false">SUM(S17:S21)</f>
        <v>-1416101330</v>
      </c>
      <c r="T22" s="23" t="n">
        <f aca="false">SUM(T17:T21)</f>
        <v>-1280606061</v>
      </c>
      <c r="U22" s="23" t="n">
        <f aca="false">SUM(U17:U21)</f>
        <v>-1199742526</v>
      </c>
      <c r="V22" s="23" t="n">
        <f aca="false">SUM(V17:V21)</f>
        <v>-1089209817</v>
      </c>
      <c r="W22" s="23" t="n">
        <f aca="false">SUM(W17:W21)</f>
        <v>-1070307605</v>
      </c>
      <c r="X22" s="23" t="n">
        <f aca="false">SUM(X17:X21)</f>
        <v>-1042580724</v>
      </c>
      <c r="Y22" s="23" t="n">
        <f aca="false">SUM(Y17:Y21)</f>
        <v>-1049103727</v>
      </c>
      <c r="Z22" s="23" t="n">
        <f aca="false">SUM(Z17:Z21)</f>
        <v>-747692791</v>
      </c>
      <c r="AA22" s="23" t="n">
        <f aca="false">SUM(AA17:AA21)</f>
        <v>-628603266</v>
      </c>
      <c r="AB22" s="23" t="n">
        <f aca="false">SUM(AB17:AB21)</f>
        <v>-649485307</v>
      </c>
    </row>
    <row r="24" customFormat="false" ht="15" hidden="false" customHeight="false" outlineLevel="0" collapsed="false">
      <c r="B24" s="3" t="s">
        <v>202</v>
      </c>
    </row>
    <row r="25" customFormat="false" ht="15" hidden="false" customHeight="false" outlineLevel="0" collapsed="false">
      <c r="B25" s="14" t="s">
        <v>202</v>
      </c>
      <c r="C25" s="14" t="s">
        <v>39</v>
      </c>
      <c r="D25" s="35" t="n">
        <v>0</v>
      </c>
      <c r="E25" s="35" t="n">
        <v>-14119018</v>
      </c>
      <c r="F25" s="35" t="n">
        <v>-17751643</v>
      </c>
      <c r="G25" s="35" t="n">
        <v>-41791414</v>
      </c>
      <c r="H25" s="35" t="n">
        <v>-52918628</v>
      </c>
      <c r="I25" s="35" t="n">
        <v>-53977000</v>
      </c>
      <c r="J25" s="35" t="n">
        <v>-55657491</v>
      </c>
      <c r="K25" s="35" t="n">
        <v>-64874348</v>
      </c>
      <c r="L25" s="35" t="n">
        <v>-69599475</v>
      </c>
      <c r="M25" s="35" t="n">
        <v>-83339400</v>
      </c>
      <c r="N25" s="35" t="n">
        <v>-92134376</v>
      </c>
      <c r="O25" s="35" t="n">
        <v>-94733485</v>
      </c>
      <c r="P25" s="35" t="n">
        <v>-110111535</v>
      </c>
      <c r="Q25" s="35" t="n">
        <v>-107796244</v>
      </c>
      <c r="R25" s="35" t="n">
        <v>-109952169</v>
      </c>
      <c r="S25" s="35" t="n">
        <v>-112151212</v>
      </c>
      <c r="T25" s="35" t="n">
        <v>-95557084</v>
      </c>
      <c r="U25" s="35" t="n">
        <v>-97468226</v>
      </c>
      <c r="V25" s="35" t="n">
        <v>-36173620</v>
      </c>
      <c r="W25" s="35" t="n">
        <v>-36897092</v>
      </c>
      <c r="X25" s="35" t="n">
        <v>-37635034</v>
      </c>
      <c r="Y25" s="35" t="n">
        <v>-38387735</v>
      </c>
      <c r="Z25" s="35" t="n">
        <v>-22558162</v>
      </c>
      <c r="AA25" s="35" t="n">
        <v>-23009326</v>
      </c>
      <c r="AB25" s="35" t="n">
        <v>-23469512</v>
      </c>
    </row>
    <row r="26" customFormat="false" ht="15" hidden="false" customHeight="false" outlineLevel="0" collapsed="false">
      <c r="B26" s="14" t="s">
        <v>203</v>
      </c>
      <c r="C26" s="14" t="s">
        <v>39</v>
      </c>
      <c r="D26" s="35" t="n">
        <v>0</v>
      </c>
      <c r="E26" s="35" t="n">
        <v>-562500</v>
      </c>
      <c r="F26" s="35" t="n">
        <v>-562500</v>
      </c>
      <c r="G26" s="35" t="n">
        <v>0</v>
      </c>
      <c r="H26" s="35" t="n">
        <v>0</v>
      </c>
      <c r="I26" s="35" t="n">
        <v>-2200000</v>
      </c>
      <c r="J26" s="35" t="n">
        <v>-2200000</v>
      </c>
      <c r="K26" s="35" t="n">
        <v>0</v>
      </c>
      <c r="L26" s="35" t="n">
        <v>0</v>
      </c>
      <c r="M26" s="35" t="n">
        <v>0</v>
      </c>
      <c r="N26" s="35" t="n">
        <v>-2200000</v>
      </c>
      <c r="O26" s="35" t="n">
        <v>-2200000</v>
      </c>
      <c r="P26" s="35" t="n">
        <v>0</v>
      </c>
      <c r="Q26" s="35" t="n">
        <v>0</v>
      </c>
      <c r="R26" s="35" t="n">
        <v>0</v>
      </c>
      <c r="S26" s="35" t="n">
        <v>0</v>
      </c>
      <c r="T26" s="35" t="n">
        <v>0</v>
      </c>
      <c r="U26" s="35" t="n">
        <v>0</v>
      </c>
      <c r="V26" s="35" t="n">
        <v>0</v>
      </c>
      <c r="W26" s="35" t="n">
        <v>0</v>
      </c>
      <c r="X26" s="35" t="n">
        <v>0</v>
      </c>
      <c r="Y26" s="35" t="n">
        <v>0</v>
      </c>
      <c r="Z26" s="35" t="n">
        <v>0</v>
      </c>
      <c r="AA26" s="35" t="n">
        <v>0</v>
      </c>
      <c r="AB26" s="35" t="n">
        <v>0</v>
      </c>
    </row>
    <row r="27" customFormat="false" ht="15" hidden="false" customHeight="false" outlineLevel="0" collapsed="false">
      <c r="B27" s="14" t="s">
        <v>204</v>
      </c>
      <c r="C27" s="14" t="s">
        <v>39</v>
      </c>
      <c r="D27" s="35" t="n">
        <v>0</v>
      </c>
      <c r="E27" s="35" t="n">
        <v>-3165000</v>
      </c>
      <c r="F27" s="35" t="n">
        <v>-3165000</v>
      </c>
      <c r="G27" s="35" t="n">
        <v>-3555000</v>
      </c>
      <c r="H27" s="35" t="n">
        <v>-3555000</v>
      </c>
      <c r="I27" s="35" t="n">
        <v>-3555000</v>
      </c>
      <c r="J27" s="35" t="n">
        <v>-3555000</v>
      </c>
      <c r="K27" s="35" t="n">
        <v>-6435000</v>
      </c>
      <c r="L27" s="35" t="n">
        <v>-6435000</v>
      </c>
      <c r="M27" s="35" t="n">
        <v>-6435000</v>
      </c>
      <c r="N27" s="35" t="n">
        <v>-6435000</v>
      </c>
      <c r="O27" s="35" t="n">
        <v>-6435000</v>
      </c>
      <c r="P27" s="35" t="n">
        <v>-6435000</v>
      </c>
      <c r="Q27" s="35" t="n">
        <v>-4043333</v>
      </c>
      <c r="R27" s="35" t="n">
        <v>-4043333</v>
      </c>
      <c r="S27" s="35" t="n">
        <v>-4043333</v>
      </c>
      <c r="T27" s="35" t="n">
        <v>-3270000</v>
      </c>
      <c r="U27" s="35" t="n">
        <v>-3270000</v>
      </c>
      <c r="V27" s="35" t="n">
        <v>-2880000</v>
      </c>
      <c r="W27" s="35" t="n">
        <v>-2880000</v>
      </c>
      <c r="X27" s="35" t="n">
        <v>-2880000</v>
      </c>
      <c r="Y27" s="35" t="n">
        <v>-2880000</v>
      </c>
      <c r="Z27" s="35" t="n">
        <v>0</v>
      </c>
      <c r="AA27" s="35" t="n">
        <v>0</v>
      </c>
      <c r="AB27" s="35" t="n">
        <v>0</v>
      </c>
    </row>
    <row r="28" customFormat="false" ht="15" hidden="false" customHeight="false" outlineLevel="0" collapsed="false">
      <c r="B28" s="3" t="s">
        <v>205</v>
      </c>
      <c r="D28" s="23" t="n">
        <f aca="false">SUM(D25:D27)</f>
        <v>0</v>
      </c>
      <c r="E28" s="23" t="n">
        <f aca="false">SUM(E25:E27)</f>
        <v>-17846518</v>
      </c>
      <c r="F28" s="23" t="n">
        <f aca="false">SUM(F25:F27)</f>
        <v>-21479143</v>
      </c>
      <c r="G28" s="23" t="n">
        <f aca="false">SUM(G25:G27)</f>
        <v>-45346414</v>
      </c>
      <c r="H28" s="23" t="n">
        <f aca="false">SUM(H25:H27)</f>
        <v>-56473628</v>
      </c>
      <c r="I28" s="23" t="n">
        <f aca="false">SUM(I25:I27)</f>
        <v>-59732000</v>
      </c>
      <c r="J28" s="23" t="n">
        <f aca="false">SUM(J25:J27)</f>
        <v>-61412491</v>
      </c>
      <c r="K28" s="23" t="n">
        <f aca="false">SUM(K25:K27)</f>
        <v>-71309348</v>
      </c>
      <c r="L28" s="23" t="n">
        <f aca="false">SUM(L25:L27)</f>
        <v>-76034475</v>
      </c>
      <c r="M28" s="23" t="n">
        <f aca="false">SUM(M25:M27)</f>
        <v>-89774400</v>
      </c>
      <c r="N28" s="23" t="n">
        <f aca="false">SUM(N25:N27)</f>
        <v>-100769376</v>
      </c>
      <c r="O28" s="23" t="n">
        <f aca="false">SUM(O25:O27)</f>
        <v>-103368485</v>
      </c>
      <c r="P28" s="23" t="n">
        <f aca="false">SUM(P25:P27)</f>
        <v>-116546535</v>
      </c>
      <c r="Q28" s="23" t="n">
        <f aca="false">SUM(Q25:Q27)</f>
        <v>-111839577</v>
      </c>
      <c r="R28" s="23" t="n">
        <f aca="false">SUM(R25:R27)</f>
        <v>-113995502</v>
      </c>
      <c r="S28" s="23" t="n">
        <f aca="false">SUM(S25:S27)</f>
        <v>-116194545</v>
      </c>
      <c r="T28" s="23" t="n">
        <f aca="false">SUM(T25:T27)</f>
        <v>-98827084</v>
      </c>
      <c r="U28" s="23" t="n">
        <f aca="false">SUM(U25:U27)</f>
        <v>-100738226</v>
      </c>
      <c r="V28" s="23" t="n">
        <f aca="false">SUM(V25:V27)</f>
        <v>-39053620</v>
      </c>
      <c r="W28" s="23" t="n">
        <f aca="false">SUM(W25:W27)</f>
        <v>-39777092</v>
      </c>
      <c r="X28" s="23" t="n">
        <f aca="false">SUM(X25:X27)</f>
        <v>-40515034</v>
      </c>
      <c r="Y28" s="23" t="n">
        <f aca="false">SUM(Y25:Y27)</f>
        <v>-41267735</v>
      </c>
      <c r="Z28" s="23" t="n">
        <f aca="false">SUM(Z25:Z27)</f>
        <v>-22558162</v>
      </c>
      <c r="AA28" s="23" t="n">
        <f aca="false">SUM(AA25:AA27)</f>
        <v>-23009326</v>
      </c>
      <c r="AB28" s="23" t="n">
        <f aca="false">SUM(AB25:AB27)</f>
        <v>-23469512</v>
      </c>
    </row>
    <row r="30" customFormat="false" ht="15" hidden="false" customHeight="false" outlineLevel="0" collapsed="false">
      <c r="B30" s="3" t="s">
        <v>206</v>
      </c>
      <c r="C30" s="14" t="s">
        <v>39</v>
      </c>
      <c r="D30" s="22" t="n">
        <f aca="false">D14+D22+D28</f>
        <v>0</v>
      </c>
      <c r="E30" s="22" t="n">
        <f aca="false">E14+E22+E28</f>
        <v>246552114</v>
      </c>
      <c r="F30" s="22" t="n">
        <f aca="false">F14+F22+F28</f>
        <v>222533653</v>
      </c>
      <c r="G30" s="22" t="n">
        <f aca="false">G14+G22+G28</f>
        <v>1017710877</v>
      </c>
      <c r="H30" s="22" t="n">
        <f aca="false">H14+H22+H28</f>
        <v>1376172669</v>
      </c>
      <c r="I30" s="22" t="n">
        <f aca="false">I14+I22+I28</f>
        <v>1392359047</v>
      </c>
      <c r="J30" s="22" t="n">
        <f aca="false">J14+J22+J28</f>
        <v>1430051347</v>
      </c>
      <c r="K30" s="22" t="n">
        <f aca="false">K14+K22+K28</f>
        <v>1522569954</v>
      </c>
      <c r="L30" s="22" t="n">
        <f aca="false">L14+L22+L28</f>
        <v>1570803971</v>
      </c>
      <c r="M30" s="22" t="n">
        <f aca="false">M14+M22+M28</f>
        <v>2038223362</v>
      </c>
      <c r="N30" s="22" t="n">
        <f aca="false">N14+N22+N28</f>
        <v>2271382545</v>
      </c>
      <c r="O30" s="22" t="n">
        <f aca="false">O14+O22+O28</f>
        <v>2306730129</v>
      </c>
      <c r="P30" s="22" t="n">
        <f aca="false">P14+P22+P28</f>
        <v>2483351241</v>
      </c>
      <c r="Q30" s="22" t="n">
        <f aca="false">Q14+Q22+Q28</f>
        <v>2517822790</v>
      </c>
      <c r="R30" s="22" t="n">
        <f aca="false">R14+R22+R28</f>
        <v>2514033205</v>
      </c>
      <c r="S30" s="22" t="n">
        <f aca="false">S14+S22+S28</f>
        <v>2594091076</v>
      </c>
      <c r="T30" s="22" t="n">
        <f aca="false">T14+T22+T28</f>
        <v>2389947993</v>
      </c>
      <c r="U30" s="22" t="n">
        <f aca="false">U14+U22+U28</f>
        <v>2352149056</v>
      </c>
      <c r="V30" s="22" t="n">
        <f aca="false">V14+V22+V28</f>
        <v>826587801</v>
      </c>
      <c r="W30" s="22" t="n">
        <f aca="false">W14+W22+W28</f>
        <v>109757371</v>
      </c>
      <c r="X30" s="22" t="n">
        <f aca="false">X14+X22+X28</f>
        <v>161143151</v>
      </c>
      <c r="Y30" s="22" t="n">
        <f aca="false">Y14+Y22+Y28</f>
        <v>178752226</v>
      </c>
      <c r="Z30" s="22" t="n">
        <f aca="false">Z14+Z22+Z28</f>
        <v>192308664</v>
      </c>
      <c r="AA30" s="22" t="n">
        <f aca="false">AA14+AA22+AA28</f>
        <v>185090158</v>
      </c>
      <c r="AB30" s="22" t="n">
        <f aca="false">AB14+AB22+AB28</f>
        <v>180481986</v>
      </c>
    </row>
    <row r="32" customFormat="false" ht="15" hidden="false" customHeight="false" outlineLevel="0" collapsed="false">
      <c r="B32" s="3" t="s">
        <v>207</v>
      </c>
    </row>
    <row r="33" customFormat="false" ht="15" hidden="false" customHeight="false" outlineLevel="0" collapsed="false">
      <c r="B33" s="14" t="s">
        <v>122</v>
      </c>
      <c r="C33" s="14" t="s">
        <v>39</v>
      </c>
      <c r="D33" s="35" t="n">
        <v>0</v>
      </c>
      <c r="E33" s="35" t="n">
        <v>-575000</v>
      </c>
      <c r="F33" s="35" t="n">
        <v>-603750</v>
      </c>
      <c r="G33" s="35" t="n">
        <v>-633938</v>
      </c>
      <c r="H33" s="35" t="n">
        <v>-665634</v>
      </c>
      <c r="I33" s="35" t="n">
        <v>-698916</v>
      </c>
      <c r="J33" s="35" t="n">
        <v>-733862</v>
      </c>
      <c r="K33" s="35" t="n">
        <v>-770555</v>
      </c>
      <c r="L33" s="35" t="n">
        <v>-809083</v>
      </c>
      <c r="M33" s="35" t="n">
        <v>-849537</v>
      </c>
      <c r="N33" s="35" t="n">
        <v>-892014</v>
      </c>
      <c r="O33" s="35" t="n">
        <v>-936614</v>
      </c>
      <c r="P33" s="35" t="n">
        <v>-983445</v>
      </c>
      <c r="Q33" s="35" t="n">
        <v>-1032617</v>
      </c>
      <c r="R33" s="35" t="n">
        <v>-1084248</v>
      </c>
      <c r="S33" s="35" t="n">
        <v>-1138461</v>
      </c>
      <c r="T33" s="35" t="n">
        <v>-1195384</v>
      </c>
      <c r="U33" s="35" t="n">
        <v>-1255153</v>
      </c>
      <c r="V33" s="35" t="n">
        <v>-1317911</v>
      </c>
      <c r="W33" s="35" t="n">
        <v>-1383806</v>
      </c>
      <c r="X33" s="35" t="n">
        <v>-1452996</v>
      </c>
      <c r="Y33" s="35" t="n">
        <v>-1525646</v>
      </c>
      <c r="Z33" s="35" t="n">
        <v>-1601928</v>
      </c>
      <c r="AA33" s="35" t="n">
        <v>-1682025</v>
      </c>
      <c r="AB33" s="35" t="n">
        <v>-1766126</v>
      </c>
    </row>
    <row r="34" customFormat="false" ht="15" hidden="false" customHeight="false" outlineLevel="0" collapsed="false">
      <c r="B34" s="14" t="s">
        <v>124</v>
      </c>
      <c r="C34" s="14" t="s">
        <v>39</v>
      </c>
      <c r="D34" s="35" t="n">
        <v>0</v>
      </c>
      <c r="E34" s="35" t="n">
        <v>-880000</v>
      </c>
      <c r="F34" s="35" t="n">
        <v>-924000</v>
      </c>
      <c r="G34" s="35" t="n">
        <v>-970200</v>
      </c>
      <c r="H34" s="35" t="n">
        <v>-1018710</v>
      </c>
      <c r="I34" s="35" t="n">
        <v>-1069646</v>
      </c>
      <c r="J34" s="35" t="n">
        <v>-1123128</v>
      </c>
      <c r="K34" s="35" t="n">
        <v>-1179284</v>
      </c>
      <c r="L34" s="35" t="n">
        <v>-1238248</v>
      </c>
      <c r="M34" s="35" t="n">
        <v>-1300161</v>
      </c>
      <c r="N34" s="35" t="n">
        <v>-1365169</v>
      </c>
      <c r="O34" s="35" t="n">
        <v>-1433427</v>
      </c>
      <c r="P34" s="35" t="n">
        <v>-1505099</v>
      </c>
      <c r="Q34" s="35" t="n">
        <v>-1580354</v>
      </c>
      <c r="R34" s="35" t="n">
        <v>-1659371</v>
      </c>
      <c r="S34" s="35" t="n">
        <v>-1742340</v>
      </c>
      <c r="T34" s="35" t="n">
        <v>-1829457</v>
      </c>
      <c r="U34" s="35" t="n">
        <v>-1920930</v>
      </c>
      <c r="V34" s="35" t="n">
        <v>-2016976</v>
      </c>
      <c r="W34" s="35" t="n">
        <v>-2117825</v>
      </c>
      <c r="X34" s="35" t="n">
        <v>-2223716</v>
      </c>
      <c r="Y34" s="35" t="n">
        <v>-2334902</v>
      </c>
      <c r="Z34" s="35" t="n">
        <v>-2451647</v>
      </c>
      <c r="AA34" s="35" t="n">
        <v>-2574229</v>
      </c>
      <c r="AB34" s="35" t="n">
        <v>-2702941</v>
      </c>
    </row>
    <row r="35" customFormat="false" ht="15" hidden="false" customHeight="false" outlineLevel="0" collapsed="false">
      <c r="B35" s="14" t="s">
        <v>126</v>
      </c>
      <c r="C35" s="14" t="s">
        <v>39</v>
      </c>
      <c r="D35" s="35" t="n">
        <v>0</v>
      </c>
      <c r="E35" s="35" t="n">
        <v>-1260000</v>
      </c>
      <c r="F35" s="35" t="n">
        <v>-1323000</v>
      </c>
      <c r="G35" s="35" t="n">
        <v>-1389150</v>
      </c>
      <c r="H35" s="35" t="n">
        <v>-1458608</v>
      </c>
      <c r="I35" s="35" t="n">
        <v>-1531538</v>
      </c>
      <c r="J35" s="35" t="n">
        <v>-1608115</v>
      </c>
      <c r="K35" s="35" t="n">
        <v>-1688521</v>
      </c>
      <c r="L35" s="35" t="n">
        <v>-1772947</v>
      </c>
      <c r="M35" s="35" t="n">
        <v>-1861594</v>
      </c>
      <c r="N35" s="35" t="n">
        <v>-1954674</v>
      </c>
      <c r="O35" s="35" t="n">
        <v>-2052407</v>
      </c>
      <c r="P35" s="35" t="n">
        <v>-2155028</v>
      </c>
      <c r="Q35" s="35" t="n">
        <v>-2262779</v>
      </c>
      <c r="R35" s="35" t="n">
        <v>-2375918</v>
      </c>
      <c r="S35" s="35" t="n">
        <v>-2494714</v>
      </c>
      <c r="T35" s="35" t="n">
        <v>-2619450</v>
      </c>
      <c r="U35" s="35" t="n">
        <v>-2750422</v>
      </c>
      <c r="V35" s="35" t="n">
        <v>-2887943</v>
      </c>
      <c r="W35" s="35" t="n">
        <v>-3032340</v>
      </c>
      <c r="X35" s="35" t="n">
        <v>-3183957</v>
      </c>
      <c r="Y35" s="35" t="n">
        <v>-3343155</v>
      </c>
      <c r="Z35" s="35" t="n">
        <v>-3510313</v>
      </c>
      <c r="AA35" s="35" t="n">
        <v>-3685829</v>
      </c>
      <c r="AB35" s="35" t="n">
        <v>-3870120</v>
      </c>
    </row>
    <row r="36" customFormat="false" ht="15" hidden="false" customHeight="false" outlineLevel="0" collapsed="false">
      <c r="B36" s="14" t="s">
        <v>128</v>
      </c>
      <c r="C36" s="14" t="s">
        <v>39</v>
      </c>
      <c r="D36" s="36" t="n">
        <v>0</v>
      </c>
      <c r="E36" s="36" t="n">
        <v>0</v>
      </c>
      <c r="F36" s="36" t="n">
        <v>0</v>
      </c>
      <c r="G36" s="36" t="n">
        <v>0</v>
      </c>
      <c r="H36" s="36" t="n">
        <v>0</v>
      </c>
      <c r="I36" s="36" t="n">
        <v>0</v>
      </c>
      <c r="J36" s="36" t="n">
        <v>0</v>
      </c>
      <c r="K36" s="36" t="n">
        <v>0</v>
      </c>
      <c r="L36" s="36" t="n">
        <v>0</v>
      </c>
      <c r="M36" s="36" t="n">
        <v>0</v>
      </c>
      <c r="N36" s="36" t="n">
        <v>0</v>
      </c>
      <c r="O36" s="36" t="n">
        <v>0</v>
      </c>
      <c r="P36" s="36" t="n">
        <v>0</v>
      </c>
      <c r="Q36" s="36" t="n">
        <v>0</v>
      </c>
      <c r="R36" s="36" t="n">
        <v>0</v>
      </c>
      <c r="S36" s="36" t="n">
        <v>0</v>
      </c>
      <c r="T36" s="36" t="n">
        <v>0</v>
      </c>
      <c r="U36" s="36" t="n">
        <v>0</v>
      </c>
      <c r="V36" s="36" t="n">
        <v>0</v>
      </c>
      <c r="W36" s="36" t="n">
        <v>0</v>
      </c>
      <c r="X36" s="36" t="n">
        <v>0</v>
      </c>
      <c r="Y36" s="36" t="n">
        <v>0</v>
      </c>
      <c r="Z36" s="36" t="n">
        <v>0</v>
      </c>
      <c r="AA36" s="36" t="n">
        <v>0</v>
      </c>
      <c r="AB36" s="36" t="n">
        <v>0</v>
      </c>
    </row>
    <row r="37" customFormat="false" ht="15" hidden="false" customHeight="false" outlineLevel="0" collapsed="false">
      <c r="B37" s="14" t="s">
        <v>130</v>
      </c>
      <c r="C37" s="14" t="s">
        <v>39</v>
      </c>
      <c r="D37" s="36" t="n">
        <v>0</v>
      </c>
      <c r="E37" s="36" t="n">
        <v>0</v>
      </c>
      <c r="F37" s="36" t="n">
        <v>0</v>
      </c>
      <c r="G37" s="36" t="n">
        <v>0</v>
      </c>
      <c r="H37" s="36" t="n">
        <v>0</v>
      </c>
      <c r="I37" s="36" t="n">
        <v>0</v>
      </c>
      <c r="J37" s="36" t="n">
        <v>0</v>
      </c>
      <c r="K37" s="36" t="n">
        <v>0</v>
      </c>
      <c r="L37" s="36" t="n">
        <v>0</v>
      </c>
      <c r="M37" s="36" t="n">
        <v>0</v>
      </c>
      <c r="N37" s="36" t="n">
        <v>0</v>
      </c>
      <c r="O37" s="36" t="n">
        <v>0</v>
      </c>
      <c r="P37" s="36" t="n">
        <v>0</v>
      </c>
      <c r="Q37" s="36" t="n">
        <v>0</v>
      </c>
      <c r="R37" s="36" t="n">
        <v>0</v>
      </c>
      <c r="S37" s="36" t="n">
        <v>0</v>
      </c>
      <c r="T37" s="36" t="n">
        <v>0</v>
      </c>
      <c r="U37" s="36" t="n">
        <v>0</v>
      </c>
      <c r="V37" s="36" t="n">
        <v>0</v>
      </c>
      <c r="W37" s="36" t="n">
        <v>0</v>
      </c>
      <c r="X37" s="36" t="n">
        <v>0</v>
      </c>
      <c r="Y37" s="36" t="n">
        <v>0</v>
      </c>
      <c r="Z37" s="36" t="n">
        <v>0</v>
      </c>
      <c r="AA37" s="36" t="n">
        <v>0</v>
      </c>
      <c r="AB37" s="36" t="n">
        <v>0</v>
      </c>
    </row>
    <row r="38" customFormat="false" ht="15" hidden="false" customHeight="false" outlineLevel="0" collapsed="false">
      <c r="B38" s="14" t="s">
        <v>132</v>
      </c>
      <c r="C38" s="14" t="s">
        <v>39</v>
      </c>
      <c r="D38" s="36" t="n">
        <v>0</v>
      </c>
      <c r="E38" s="36" t="n">
        <v>0</v>
      </c>
      <c r="F38" s="36" t="n">
        <v>0</v>
      </c>
      <c r="G38" s="36" t="n">
        <v>0</v>
      </c>
      <c r="H38" s="36" t="n">
        <v>0</v>
      </c>
      <c r="I38" s="36" t="n">
        <v>0</v>
      </c>
      <c r="J38" s="36" t="n">
        <v>0</v>
      </c>
      <c r="K38" s="36" t="n">
        <v>0</v>
      </c>
      <c r="L38" s="36" t="n">
        <v>0</v>
      </c>
      <c r="M38" s="36" t="n">
        <v>0</v>
      </c>
      <c r="N38" s="36" t="n">
        <v>0</v>
      </c>
      <c r="O38" s="36" t="n">
        <v>0</v>
      </c>
      <c r="P38" s="36" t="n">
        <v>0</v>
      </c>
      <c r="Q38" s="36" t="n">
        <v>0</v>
      </c>
      <c r="R38" s="36" t="n">
        <v>0</v>
      </c>
      <c r="S38" s="36" t="n">
        <v>0</v>
      </c>
      <c r="T38" s="36" t="n">
        <v>0</v>
      </c>
      <c r="U38" s="36" t="n">
        <v>0</v>
      </c>
      <c r="V38" s="36" t="n">
        <v>0</v>
      </c>
      <c r="W38" s="36" t="n">
        <v>0</v>
      </c>
      <c r="X38" s="36" t="n">
        <v>0</v>
      </c>
      <c r="Y38" s="36" t="n">
        <v>0</v>
      </c>
      <c r="Z38" s="36" t="n">
        <v>0</v>
      </c>
      <c r="AA38" s="36" t="n">
        <v>0</v>
      </c>
      <c r="AB38" s="36" t="n">
        <v>0</v>
      </c>
    </row>
    <row r="39" customFormat="false" ht="15" hidden="false" customHeight="false" outlineLevel="0" collapsed="false">
      <c r="B39" s="14" t="s">
        <v>134</v>
      </c>
      <c r="C39" s="14" t="s">
        <v>39</v>
      </c>
      <c r="D39" s="36" t="n">
        <v>0</v>
      </c>
      <c r="E39" s="36" t="n">
        <v>0</v>
      </c>
      <c r="F39" s="36" t="n">
        <v>0</v>
      </c>
      <c r="G39" s="36" t="n">
        <v>0</v>
      </c>
      <c r="H39" s="36" t="n">
        <v>0</v>
      </c>
      <c r="I39" s="36" t="n">
        <v>0</v>
      </c>
      <c r="J39" s="36" t="n">
        <v>0</v>
      </c>
      <c r="K39" s="36" t="n">
        <v>0</v>
      </c>
      <c r="L39" s="36" t="n">
        <v>0</v>
      </c>
      <c r="M39" s="36" t="n">
        <v>0</v>
      </c>
      <c r="N39" s="36" t="n">
        <v>0</v>
      </c>
      <c r="O39" s="36" t="n">
        <v>0</v>
      </c>
      <c r="P39" s="36" t="n">
        <v>0</v>
      </c>
      <c r="Q39" s="36" t="n">
        <v>0</v>
      </c>
      <c r="R39" s="36" t="n">
        <v>0</v>
      </c>
      <c r="S39" s="36" t="n">
        <v>0</v>
      </c>
      <c r="T39" s="36" t="n">
        <v>0</v>
      </c>
      <c r="U39" s="36" t="n">
        <v>0</v>
      </c>
      <c r="V39" s="36" t="n">
        <v>0</v>
      </c>
      <c r="W39" s="36" t="n">
        <v>0</v>
      </c>
      <c r="X39" s="36" t="n">
        <v>0</v>
      </c>
      <c r="Y39" s="36" t="n">
        <v>0</v>
      </c>
      <c r="Z39" s="36" t="n">
        <v>0</v>
      </c>
      <c r="AA39" s="36" t="n">
        <v>0</v>
      </c>
      <c r="AB39" s="36" t="n">
        <v>0</v>
      </c>
    </row>
    <row r="40" customFormat="false" ht="15" hidden="false" customHeight="false" outlineLevel="0" collapsed="false">
      <c r="B40" s="14" t="s">
        <v>136</v>
      </c>
      <c r="C40" s="14" t="s">
        <v>39</v>
      </c>
      <c r="D40" s="36" t="n">
        <v>0</v>
      </c>
      <c r="E40" s="36" t="n">
        <v>0</v>
      </c>
      <c r="F40" s="36" t="n">
        <v>0</v>
      </c>
      <c r="G40" s="36" t="n">
        <v>0</v>
      </c>
      <c r="H40" s="36" t="n">
        <v>0</v>
      </c>
      <c r="I40" s="36" t="n">
        <v>0</v>
      </c>
      <c r="J40" s="36" t="n">
        <v>0</v>
      </c>
      <c r="K40" s="36" t="n">
        <v>0</v>
      </c>
      <c r="L40" s="36" t="n">
        <v>0</v>
      </c>
      <c r="M40" s="36" t="n">
        <v>0</v>
      </c>
      <c r="N40" s="36" t="n">
        <v>0</v>
      </c>
      <c r="O40" s="36" t="n">
        <v>0</v>
      </c>
      <c r="P40" s="36" t="n">
        <v>0</v>
      </c>
      <c r="Q40" s="36" t="n">
        <v>0</v>
      </c>
      <c r="R40" s="36" t="n">
        <v>0</v>
      </c>
      <c r="S40" s="36" t="n">
        <v>0</v>
      </c>
      <c r="T40" s="36" t="n">
        <v>0</v>
      </c>
      <c r="U40" s="36" t="n">
        <v>0</v>
      </c>
      <c r="V40" s="36" t="n">
        <v>0</v>
      </c>
      <c r="W40" s="36" t="n">
        <v>0</v>
      </c>
      <c r="X40" s="36" t="n">
        <v>0</v>
      </c>
      <c r="Y40" s="36" t="n">
        <v>0</v>
      </c>
      <c r="Z40" s="36" t="n">
        <v>0</v>
      </c>
      <c r="AA40" s="36" t="n">
        <v>0</v>
      </c>
      <c r="AB40" s="36" t="n">
        <v>0</v>
      </c>
    </row>
    <row r="41" customFormat="false" ht="15" hidden="false" customHeight="false" outlineLevel="0" collapsed="false">
      <c r="B41" s="3" t="s">
        <v>208</v>
      </c>
      <c r="D41" s="23" t="n">
        <f aca="false">SUM(D33:D40)</f>
        <v>0</v>
      </c>
      <c r="E41" s="23" t="n">
        <f aca="false">SUM(E33:E40)</f>
        <v>-2715000</v>
      </c>
      <c r="F41" s="23" t="n">
        <f aca="false">SUM(F33:F40)</f>
        <v>-2850750</v>
      </c>
      <c r="G41" s="23" t="n">
        <f aca="false">SUM(G33:G40)</f>
        <v>-2993288</v>
      </c>
      <c r="H41" s="23" t="n">
        <f aca="false">SUM(H33:H40)</f>
        <v>-3142952</v>
      </c>
      <c r="I41" s="23" t="n">
        <f aca="false">SUM(I33:I40)</f>
        <v>-3300100</v>
      </c>
      <c r="J41" s="23" t="n">
        <f aca="false">SUM(J33:J40)</f>
        <v>-3465105</v>
      </c>
      <c r="K41" s="23" t="n">
        <f aca="false">SUM(K33:K40)</f>
        <v>-3638360</v>
      </c>
      <c r="L41" s="23" t="n">
        <f aca="false">SUM(L33:L40)</f>
        <v>-3820278</v>
      </c>
      <c r="M41" s="23" t="n">
        <f aca="false">SUM(M33:M40)</f>
        <v>-4011292</v>
      </c>
      <c r="N41" s="23" t="n">
        <f aca="false">SUM(N33:N40)</f>
        <v>-4211857</v>
      </c>
      <c r="O41" s="23" t="n">
        <f aca="false">SUM(O33:O40)</f>
        <v>-4422448</v>
      </c>
      <c r="P41" s="23" t="n">
        <f aca="false">SUM(P33:P40)</f>
        <v>-4643572</v>
      </c>
      <c r="Q41" s="23" t="n">
        <f aca="false">SUM(Q33:Q40)</f>
        <v>-4875750</v>
      </c>
      <c r="R41" s="23" t="n">
        <f aca="false">SUM(R33:R40)</f>
        <v>-5119537</v>
      </c>
      <c r="S41" s="23" t="n">
        <f aca="false">SUM(S33:S40)</f>
        <v>-5375515</v>
      </c>
      <c r="T41" s="23" t="n">
        <f aca="false">SUM(T33:T40)</f>
        <v>-5644291</v>
      </c>
      <c r="U41" s="23" t="n">
        <f aca="false">SUM(U33:U40)</f>
        <v>-5926505</v>
      </c>
      <c r="V41" s="23" t="n">
        <f aca="false">SUM(V33:V40)</f>
        <v>-6222830</v>
      </c>
      <c r="W41" s="23" t="n">
        <f aca="false">SUM(W33:W40)</f>
        <v>-6533971</v>
      </c>
      <c r="X41" s="23" t="n">
        <f aca="false">SUM(X33:X40)</f>
        <v>-6860669</v>
      </c>
      <c r="Y41" s="23" t="n">
        <f aca="false">SUM(Y33:Y40)</f>
        <v>-7203703</v>
      </c>
      <c r="Z41" s="23" t="n">
        <f aca="false">SUM(Z33:Z40)</f>
        <v>-7563888</v>
      </c>
      <c r="AA41" s="23" t="n">
        <f aca="false">SUM(AA33:AA40)</f>
        <v>-7942083</v>
      </c>
      <c r="AB41" s="23" t="n">
        <f aca="false">SUM(AB33:AB40)</f>
        <v>-8339187</v>
      </c>
    </row>
    <row r="43" customFormat="false" ht="15" hidden="false" customHeight="false" outlineLevel="0" collapsed="false">
      <c r="B43" s="3" t="s">
        <v>209</v>
      </c>
    </row>
    <row r="44" customFormat="false" ht="15" hidden="false" customHeight="false" outlineLevel="0" collapsed="false">
      <c r="B44" s="14" t="s">
        <v>139</v>
      </c>
      <c r="C44" s="14" t="s">
        <v>39</v>
      </c>
      <c r="D44" s="35" t="n">
        <v>0</v>
      </c>
      <c r="E44" s="35" t="n">
        <v>-10000000</v>
      </c>
      <c r="F44" s="35" t="n">
        <v>-10300000</v>
      </c>
      <c r="G44" s="35" t="n">
        <v>-10609000</v>
      </c>
      <c r="H44" s="35" t="n">
        <v>-10927270</v>
      </c>
      <c r="I44" s="35" t="n">
        <v>-11255088</v>
      </c>
      <c r="J44" s="35" t="n">
        <v>-11592741</v>
      </c>
      <c r="K44" s="35" t="n">
        <v>-11940523</v>
      </c>
      <c r="L44" s="35" t="n">
        <v>-12298739</v>
      </c>
      <c r="M44" s="35" t="n">
        <v>-12667701</v>
      </c>
      <c r="N44" s="35" t="n">
        <v>-13047732</v>
      </c>
      <c r="O44" s="35" t="n">
        <v>-13439164</v>
      </c>
      <c r="P44" s="35" t="n">
        <v>-13842339</v>
      </c>
      <c r="Q44" s="35" t="n">
        <v>-14257609</v>
      </c>
      <c r="R44" s="35" t="n">
        <v>-14685337</v>
      </c>
      <c r="S44" s="35" t="n">
        <v>-15125897</v>
      </c>
      <c r="T44" s="35" t="n">
        <v>-15579674</v>
      </c>
      <c r="U44" s="35" t="n">
        <v>-16047064</v>
      </c>
      <c r="V44" s="35" t="n">
        <v>-16528476</v>
      </c>
      <c r="W44" s="35" t="n">
        <v>-17024331</v>
      </c>
      <c r="X44" s="35" t="n">
        <v>-17535061</v>
      </c>
      <c r="Y44" s="35" t="n">
        <v>-18061112</v>
      </c>
      <c r="Z44" s="35" t="n">
        <v>-18602946</v>
      </c>
      <c r="AA44" s="35" t="n">
        <v>-19161034</v>
      </c>
      <c r="AB44" s="35" t="n">
        <v>-19735865</v>
      </c>
    </row>
    <row r="45" customFormat="false" ht="15" hidden="false" customHeight="false" outlineLevel="0" collapsed="false">
      <c r="B45" s="14" t="s">
        <v>141</v>
      </c>
      <c r="C45" s="14" t="s">
        <v>39</v>
      </c>
      <c r="D45" s="35" t="n">
        <v>0</v>
      </c>
      <c r="E45" s="35" t="n">
        <v>-5000000</v>
      </c>
      <c r="F45" s="35" t="n">
        <v>-5150000</v>
      </c>
      <c r="G45" s="35" t="n">
        <v>-5304500</v>
      </c>
      <c r="H45" s="35" t="n">
        <v>-5463635</v>
      </c>
      <c r="I45" s="35" t="n">
        <v>-5627544</v>
      </c>
      <c r="J45" s="35" t="n">
        <v>-5796370</v>
      </c>
      <c r="K45" s="35" t="n">
        <v>-5970261</v>
      </c>
      <c r="L45" s="35" t="n">
        <v>-6149369</v>
      </c>
      <c r="M45" s="35" t="n">
        <v>-6333850</v>
      </c>
      <c r="N45" s="35" t="n">
        <v>-6523866</v>
      </c>
      <c r="O45" s="35" t="n">
        <v>-6719582</v>
      </c>
      <c r="P45" s="35" t="n">
        <v>-6921169</v>
      </c>
      <c r="Q45" s="35" t="n">
        <v>-7128804</v>
      </c>
      <c r="R45" s="35" t="n">
        <v>-7342669</v>
      </c>
      <c r="S45" s="35" t="n">
        <v>-7562949</v>
      </c>
      <c r="T45" s="35" t="n">
        <v>-7789837</v>
      </c>
      <c r="U45" s="35" t="n">
        <v>-8023532</v>
      </c>
      <c r="V45" s="35" t="n">
        <v>-8264238</v>
      </c>
      <c r="W45" s="35" t="n">
        <v>-8512165</v>
      </c>
      <c r="X45" s="35" t="n">
        <v>-8767530</v>
      </c>
      <c r="Y45" s="35" t="n">
        <v>-9030556</v>
      </c>
      <c r="Z45" s="35" t="n">
        <v>-9301473</v>
      </c>
      <c r="AA45" s="35" t="n">
        <v>-9580517</v>
      </c>
      <c r="AB45" s="35" t="n">
        <v>-9867933</v>
      </c>
    </row>
    <row r="46" customFormat="false" ht="15" hidden="false" customHeight="false" outlineLevel="0" collapsed="false">
      <c r="B46" s="14" t="s">
        <v>143</v>
      </c>
      <c r="C46" s="14" t="s">
        <v>39</v>
      </c>
      <c r="D46" s="35" t="n">
        <v>0</v>
      </c>
      <c r="E46" s="35" t="n">
        <v>-2500000</v>
      </c>
      <c r="F46" s="35" t="n">
        <v>-2575000</v>
      </c>
      <c r="G46" s="35" t="n">
        <v>-2652250</v>
      </c>
      <c r="H46" s="35" t="n">
        <v>-2731818</v>
      </c>
      <c r="I46" s="35" t="n">
        <v>-2813772</v>
      </c>
      <c r="J46" s="35" t="n">
        <v>-2898185</v>
      </c>
      <c r="K46" s="35" t="n">
        <v>-2985131</v>
      </c>
      <c r="L46" s="35" t="n">
        <v>-3074685</v>
      </c>
      <c r="M46" s="35" t="n">
        <v>-3166925</v>
      </c>
      <c r="N46" s="35" t="n">
        <v>-3261933</v>
      </c>
      <c r="O46" s="35" t="n">
        <v>-3359791</v>
      </c>
      <c r="P46" s="35" t="n">
        <v>-3460585</v>
      </c>
      <c r="Q46" s="35" t="n">
        <v>-3564402</v>
      </c>
      <c r="R46" s="35" t="n">
        <v>-3671334</v>
      </c>
      <c r="S46" s="35" t="n">
        <v>-3781474</v>
      </c>
      <c r="T46" s="35" t="n">
        <v>-3894919</v>
      </c>
      <c r="U46" s="35" t="n">
        <v>-4011766</v>
      </c>
      <c r="V46" s="35" t="n">
        <v>-4132119</v>
      </c>
      <c r="W46" s="35" t="n">
        <v>-4256083</v>
      </c>
      <c r="X46" s="35" t="n">
        <v>-4383765</v>
      </c>
      <c r="Y46" s="35" t="n">
        <v>-4515278</v>
      </c>
      <c r="Z46" s="35" t="n">
        <v>-4650736</v>
      </c>
      <c r="AA46" s="35" t="n">
        <v>-4790259</v>
      </c>
      <c r="AB46" s="35" t="n">
        <v>-4933966</v>
      </c>
    </row>
    <row r="47" customFormat="false" ht="15" hidden="false" customHeight="false" outlineLevel="0" collapsed="false">
      <c r="B47" s="14" t="s">
        <v>145</v>
      </c>
      <c r="C47" s="14" t="s">
        <v>39</v>
      </c>
      <c r="D47" s="35" t="n">
        <v>0</v>
      </c>
      <c r="E47" s="35" t="n">
        <v>-1500000</v>
      </c>
      <c r="F47" s="35" t="n">
        <v>-1545000</v>
      </c>
      <c r="G47" s="35" t="n">
        <v>-1591350</v>
      </c>
      <c r="H47" s="35" t="n">
        <v>-1639091</v>
      </c>
      <c r="I47" s="35" t="n">
        <v>-1688263</v>
      </c>
      <c r="J47" s="35" t="n">
        <v>-1738911</v>
      </c>
      <c r="K47" s="35" t="n">
        <v>-1791078</v>
      </c>
      <c r="L47" s="35" t="n">
        <v>-1844811</v>
      </c>
      <c r="M47" s="35" t="n">
        <v>-1900155</v>
      </c>
      <c r="N47" s="35" t="n">
        <v>-1957160</v>
      </c>
      <c r="O47" s="35" t="n">
        <v>-2015875</v>
      </c>
      <c r="P47" s="35" t="n">
        <v>-2076351</v>
      </c>
      <c r="Q47" s="35" t="n">
        <v>-2138641</v>
      </c>
      <c r="R47" s="35" t="n">
        <v>-2202801</v>
      </c>
      <c r="S47" s="35" t="n">
        <v>-2268885</v>
      </c>
      <c r="T47" s="35" t="n">
        <v>-2336951</v>
      </c>
      <c r="U47" s="35" t="n">
        <v>-2407060</v>
      </c>
      <c r="V47" s="35" t="n">
        <v>-2479271</v>
      </c>
      <c r="W47" s="35" t="n">
        <v>-2553650</v>
      </c>
      <c r="X47" s="35" t="n">
        <v>-2630259</v>
      </c>
      <c r="Y47" s="35" t="n">
        <v>-2709167</v>
      </c>
      <c r="Z47" s="35" t="n">
        <v>-2790442</v>
      </c>
      <c r="AA47" s="35" t="n">
        <v>-2874155</v>
      </c>
      <c r="AB47" s="35" t="n">
        <v>-2960380</v>
      </c>
    </row>
    <row r="48" customFormat="false" ht="15" hidden="false" customHeight="false" outlineLevel="0" collapsed="false">
      <c r="B48" s="14" t="s">
        <v>147</v>
      </c>
      <c r="C48" s="14" t="s">
        <v>39</v>
      </c>
      <c r="D48" s="35" t="n">
        <v>0</v>
      </c>
      <c r="E48" s="35" t="n">
        <v>-2500000</v>
      </c>
      <c r="F48" s="35" t="n">
        <v>-2575000</v>
      </c>
      <c r="G48" s="35" t="n">
        <v>-2652250</v>
      </c>
      <c r="H48" s="35" t="n">
        <v>-2731818</v>
      </c>
      <c r="I48" s="35" t="n">
        <v>-2813772</v>
      </c>
      <c r="J48" s="35" t="n">
        <v>-2898185</v>
      </c>
      <c r="K48" s="35" t="n">
        <v>-2985131</v>
      </c>
      <c r="L48" s="35" t="n">
        <v>-3074685</v>
      </c>
      <c r="M48" s="35" t="n">
        <v>-3166925</v>
      </c>
      <c r="N48" s="35" t="n">
        <v>-3261933</v>
      </c>
      <c r="O48" s="35" t="n">
        <v>-3359791</v>
      </c>
      <c r="P48" s="35" t="n">
        <v>-3460585</v>
      </c>
      <c r="Q48" s="35" t="n">
        <v>-3564402</v>
      </c>
      <c r="R48" s="35" t="n">
        <v>-3671334</v>
      </c>
      <c r="S48" s="35" t="n">
        <v>-3781474</v>
      </c>
      <c r="T48" s="35" t="n">
        <v>-3894919</v>
      </c>
      <c r="U48" s="35" t="n">
        <v>-4011766</v>
      </c>
      <c r="V48" s="35" t="n">
        <v>-4132119</v>
      </c>
      <c r="W48" s="35" t="n">
        <v>-4256083</v>
      </c>
      <c r="X48" s="35" t="n">
        <v>-4383765</v>
      </c>
      <c r="Y48" s="35" t="n">
        <v>-4515278</v>
      </c>
      <c r="Z48" s="35" t="n">
        <v>-4650736</v>
      </c>
      <c r="AA48" s="35" t="n">
        <v>-4790259</v>
      </c>
      <c r="AB48" s="35" t="n">
        <v>-4933966</v>
      </c>
    </row>
    <row r="49" customFormat="false" ht="15" hidden="false" customHeight="false" outlineLevel="0" collapsed="false">
      <c r="B49" s="14" t="s">
        <v>149</v>
      </c>
      <c r="C49" s="14" t="s">
        <v>39</v>
      </c>
      <c r="D49" s="35" t="n">
        <v>0</v>
      </c>
      <c r="E49" s="35" t="n">
        <v>-700000</v>
      </c>
      <c r="F49" s="35" t="n">
        <v>-721000</v>
      </c>
      <c r="G49" s="35" t="n">
        <v>-742630</v>
      </c>
      <c r="H49" s="35" t="n">
        <v>-764909</v>
      </c>
      <c r="I49" s="35" t="n">
        <v>-787856</v>
      </c>
      <c r="J49" s="35" t="n">
        <v>-811492</v>
      </c>
      <c r="K49" s="35" t="n">
        <v>-835837</v>
      </c>
      <c r="L49" s="35" t="n">
        <v>-860912</v>
      </c>
      <c r="M49" s="35" t="n">
        <v>-886739</v>
      </c>
      <c r="N49" s="35" t="n">
        <v>-913341</v>
      </c>
      <c r="O49" s="35" t="n">
        <v>-940741</v>
      </c>
      <c r="P49" s="35" t="n">
        <v>-968964</v>
      </c>
      <c r="Q49" s="35" t="n">
        <v>-998033</v>
      </c>
      <c r="R49" s="35" t="n">
        <v>-1027974</v>
      </c>
      <c r="S49" s="35" t="n">
        <v>-1058813</v>
      </c>
      <c r="T49" s="35" t="n">
        <v>-1090577</v>
      </c>
      <c r="U49" s="35" t="n">
        <v>-1123295</v>
      </c>
      <c r="V49" s="35" t="n">
        <v>-1156993</v>
      </c>
      <c r="W49" s="35" t="n">
        <v>-1191703</v>
      </c>
      <c r="X49" s="35" t="n">
        <v>-1227454</v>
      </c>
      <c r="Y49" s="35" t="n">
        <v>-1264278</v>
      </c>
      <c r="Z49" s="35" t="n">
        <v>-1302206</v>
      </c>
      <c r="AA49" s="35" t="n">
        <v>-1341272</v>
      </c>
      <c r="AB49" s="35" t="n">
        <v>-1381511</v>
      </c>
    </row>
    <row r="50" customFormat="false" ht="15" hidden="false" customHeight="false" outlineLevel="0" collapsed="false">
      <c r="B50" s="14" t="s">
        <v>151</v>
      </c>
      <c r="C50" s="14" t="s">
        <v>39</v>
      </c>
      <c r="D50" s="36" t="n">
        <v>0</v>
      </c>
      <c r="E50" s="36" t="n">
        <v>0</v>
      </c>
      <c r="F50" s="36" t="n">
        <v>0</v>
      </c>
      <c r="G50" s="36" t="n">
        <v>0</v>
      </c>
      <c r="H50" s="36" t="n">
        <v>0</v>
      </c>
      <c r="I50" s="36" t="n">
        <v>0</v>
      </c>
      <c r="J50" s="36" t="n">
        <v>0</v>
      </c>
      <c r="K50" s="36" t="n">
        <v>0</v>
      </c>
      <c r="L50" s="36" t="n">
        <v>0</v>
      </c>
      <c r="M50" s="36" t="n">
        <v>0</v>
      </c>
      <c r="N50" s="36" t="n">
        <v>0</v>
      </c>
      <c r="O50" s="36" t="n">
        <v>0</v>
      </c>
      <c r="P50" s="36" t="n">
        <v>0</v>
      </c>
      <c r="Q50" s="36" t="n">
        <v>0</v>
      </c>
      <c r="R50" s="36" t="n">
        <v>0</v>
      </c>
      <c r="S50" s="36" t="n">
        <v>0</v>
      </c>
      <c r="T50" s="36" t="n">
        <v>0</v>
      </c>
      <c r="U50" s="36" t="n">
        <v>0</v>
      </c>
      <c r="V50" s="36" t="n">
        <v>0</v>
      </c>
      <c r="W50" s="36" t="n">
        <v>0</v>
      </c>
      <c r="X50" s="36" t="n">
        <v>0</v>
      </c>
      <c r="Y50" s="36" t="n">
        <v>0</v>
      </c>
      <c r="Z50" s="36" t="n">
        <v>0</v>
      </c>
      <c r="AA50" s="36" t="n">
        <v>0</v>
      </c>
      <c r="AB50" s="36" t="n">
        <v>0</v>
      </c>
    </row>
    <row r="51" customFormat="false" ht="15" hidden="false" customHeight="false" outlineLevel="0" collapsed="false">
      <c r="B51" s="14" t="s">
        <v>153</v>
      </c>
      <c r="C51" s="14" t="s">
        <v>39</v>
      </c>
      <c r="D51" s="36" t="n">
        <v>0</v>
      </c>
      <c r="E51" s="36" t="n">
        <v>0</v>
      </c>
      <c r="F51" s="36" t="n">
        <v>0</v>
      </c>
      <c r="G51" s="36" t="n">
        <v>0</v>
      </c>
      <c r="H51" s="36" t="n">
        <v>0</v>
      </c>
      <c r="I51" s="36" t="n">
        <v>0</v>
      </c>
      <c r="J51" s="36" t="n">
        <v>0</v>
      </c>
      <c r="K51" s="36" t="n">
        <v>0</v>
      </c>
      <c r="L51" s="36" t="n">
        <v>0</v>
      </c>
      <c r="M51" s="36" t="n">
        <v>0</v>
      </c>
      <c r="N51" s="36" t="n">
        <v>0</v>
      </c>
      <c r="O51" s="36" t="n">
        <v>0</v>
      </c>
      <c r="P51" s="36" t="n">
        <v>0</v>
      </c>
      <c r="Q51" s="36" t="n">
        <v>0</v>
      </c>
      <c r="R51" s="36" t="n">
        <v>0</v>
      </c>
      <c r="S51" s="36" t="n">
        <v>0</v>
      </c>
      <c r="T51" s="36" t="n">
        <v>0</v>
      </c>
      <c r="U51" s="36" t="n">
        <v>0</v>
      </c>
      <c r="V51" s="36" t="n">
        <v>0</v>
      </c>
      <c r="W51" s="36" t="n">
        <v>0</v>
      </c>
      <c r="X51" s="36" t="n">
        <v>0</v>
      </c>
      <c r="Y51" s="36" t="n">
        <v>0</v>
      </c>
      <c r="Z51" s="36" t="n">
        <v>0</v>
      </c>
      <c r="AA51" s="36" t="n">
        <v>0</v>
      </c>
      <c r="AB51" s="36" t="n">
        <v>0</v>
      </c>
    </row>
    <row r="52" customFormat="false" ht="15" hidden="false" customHeight="false" outlineLevel="0" collapsed="false">
      <c r="B52" s="14" t="s">
        <v>155</v>
      </c>
      <c r="C52" s="14" t="s">
        <v>39</v>
      </c>
      <c r="D52" s="36" t="n">
        <v>0</v>
      </c>
      <c r="E52" s="36" t="n">
        <v>0</v>
      </c>
      <c r="F52" s="36" t="n">
        <v>0</v>
      </c>
      <c r="G52" s="36" t="n">
        <v>0</v>
      </c>
      <c r="H52" s="36" t="n">
        <v>0</v>
      </c>
      <c r="I52" s="36" t="n">
        <v>0</v>
      </c>
      <c r="J52" s="36" t="n">
        <v>0</v>
      </c>
      <c r="K52" s="36" t="n">
        <v>0</v>
      </c>
      <c r="L52" s="36" t="n">
        <v>0</v>
      </c>
      <c r="M52" s="36" t="n">
        <v>0</v>
      </c>
      <c r="N52" s="36" t="n">
        <v>0</v>
      </c>
      <c r="O52" s="36" t="n">
        <v>0</v>
      </c>
      <c r="P52" s="36" t="n">
        <v>0</v>
      </c>
      <c r="Q52" s="36" t="n">
        <v>0</v>
      </c>
      <c r="R52" s="36" t="n">
        <v>0</v>
      </c>
      <c r="S52" s="36" t="n">
        <v>0</v>
      </c>
      <c r="T52" s="36" t="n">
        <v>0</v>
      </c>
      <c r="U52" s="36" t="n">
        <v>0</v>
      </c>
      <c r="V52" s="36" t="n">
        <v>0</v>
      </c>
      <c r="W52" s="36" t="n">
        <v>0</v>
      </c>
      <c r="X52" s="36" t="n">
        <v>0</v>
      </c>
      <c r="Y52" s="36" t="n">
        <v>0</v>
      </c>
      <c r="Z52" s="36" t="n">
        <v>0</v>
      </c>
      <c r="AA52" s="36" t="n">
        <v>0</v>
      </c>
      <c r="AB52" s="36" t="n">
        <v>0</v>
      </c>
    </row>
    <row r="53" customFormat="false" ht="15" hidden="false" customHeight="false" outlineLevel="0" collapsed="false">
      <c r="B53" s="14" t="s">
        <v>157</v>
      </c>
      <c r="C53" s="14" t="s">
        <v>39</v>
      </c>
      <c r="D53" s="36" t="n">
        <v>0</v>
      </c>
      <c r="E53" s="36" t="n">
        <v>0</v>
      </c>
      <c r="F53" s="36" t="n">
        <v>0</v>
      </c>
      <c r="G53" s="36" t="n">
        <v>0</v>
      </c>
      <c r="H53" s="36" t="n">
        <v>0</v>
      </c>
      <c r="I53" s="36" t="n">
        <v>0</v>
      </c>
      <c r="J53" s="36" t="n">
        <v>0</v>
      </c>
      <c r="K53" s="36" t="n">
        <v>0</v>
      </c>
      <c r="L53" s="36" t="n">
        <v>0</v>
      </c>
      <c r="M53" s="36" t="n">
        <v>0</v>
      </c>
      <c r="N53" s="36" t="n">
        <v>0</v>
      </c>
      <c r="O53" s="36" t="n">
        <v>0</v>
      </c>
      <c r="P53" s="36" t="n">
        <v>0</v>
      </c>
      <c r="Q53" s="36" t="n">
        <v>0</v>
      </c>
      <c r="R53" s="36" t="n">
        <v>0</v>
      </c>
      <c r="S53" s="36" t="n">
        <v>0</v>
      </c>
      <c r="T53" s="36" t="n">
        <v>0</v>
      </c>
      <c r="U53" s="36" t="n">
        <v>0</v>
      </c>
      <c r="V53" s="36" t="n">
        <v>0</v>
      </c>
      <c r="W53" s="36" t="n">
        <v>0</v>
      </c>
      <c r="X53" s="36" t="n">
        <v>0</v>
      </c>
      <c r="Y53" s="36" t="n">
        <v>0</v>
      </c>
      <c r="Z53" s="36" t="n">
        <v>0</v>
      </c>
      <c r="AA53" s="36" t="n">
        <v>0</v>
      </c>
      <c r="AB53" s="36" t="n">
        <v>0</v>
      </c>
    </row>
    <row r="54" customFormat="false" ht="15" hidden="false" customHeight="false" outlineLevel="0" collapsed="false">
      <c r="B54" s="14" t="s">
        <v>159</v>
      </c>
      <c r="C54" s="14" t="s">
        <v>39</v>
      </c>
      <c r="D54" s="36" t="n">
        <v>0</v>
      </c>
      <c r="E54" s="36" t="n">
        <v>0</v>
      </c>
      <c r="F54" s="36" t="n">
        <v>0</v>
      </c>
      <c r="G54" s="36" t="n">
        <v>0</v>
      </c>
      <c r="H54" s="36" t="n">
        <v>0</v>
      </c>
      <c r="I54" s="36" t="n">
        <v>0</v>
      </c>
      <c r="J54" s="36" t="n">
        <v>0</v>
      </c>
      <c r="K54" s="36" t="n">
        <v>0</v>
      </c>
      <c r="L54" s="36" t="n">
        <v>0</v>
      </c>
      <c r="M54" s="36" t="n">
        <v>0</v>
      </c>
      <c r="N54" s="36" t="n">
        <v>0</v>
      </c>
      <c r="O54" s="36" t="n">
        <v>0</v>
      </c>
      <c r="P54" s="36" t="n">
        <v>0</v>
      </c>
      <c r="Q54" s="36" t="n">
        <v>0</v>
      </c>
      <c r="R54" s="36" t="n">
        <v>0</v>
      </c>
      <c r="S54" s="36" t="n">
        <v>0</v>
      </c>
      <c r="T54" s="36" t="n">
        <v>0</v>
      </c>
      <c r="U54" s="36" t="n">
        <v>0</v>
      </c>
      <c r="V54" s="36" t="n">
        <v>0</v>
      </c>
      <c r="W54" s="36" t="n">
        <v>0</v>
      </c>
      <c r="X54" s="36" t="n">
        <v>0</v>
      </c>
      <c r="Y54" s="36" t="n">
        <v>0</v>
      </c>
      <c r="Z54" s="36" t="n">
        <v>0</v>
      </c>
      <c r="AA54" s="36" t="n">
        <v>0</v>
      </c>
      <c r="AB54" s="36" t="n">
        <v>0</v>
      </c>
    </row>
    <row r="55" customFormat="false" ht="15" hidden="false" customHeight="false" outlineLevel="0" collapsed="false">
      <c r="B55" s="14" t="s">
        <v>161</v>
      </c>
      <c r="C55" s="14" t="s">
        <v>39</v>
      </c>
      <c r="D55" s="36" t="n">
        <v>0</v>
      </c>
      <c r="E55" s="36" t="n">
        <v>0</v>
      </c>
      <c r="F55" s="36" t="n">
        <v>0</v>
      </c>
      <c r="G55" s="36" t="n">
        <v>0</v>
      </c>
      <c r="H55" s="36" t="n">
        <v>0</v>
      </c>
      <c r="I55" s="36" t="n">
        <v>0</v>
      </c>
      <c r="J55" s="36" t="n">
        <v>0</v>
      </c>
      <c r="K55" s="36" t="n">
        <v>0</v>
      </c>
      <c r="L55" s="36" t="n">
        <v>0</v>
      </c>
      <c r="M55" s="36" t="n">
        <v>0</v>
      </c>
      <c r="N55" s="36" t="n">
        <v>0</v>
      </c>
      <c r="O55" s="36" t="n">
        <v>0</v>
      </c>
      <c r="P55" s="36" t="n">
        <v>0</v>
      </c>
      <c r="Q55" s="36" t="n">
        <v>0</v>
      </c>
      <c r="R55" s="36" t="n">
        <v>0</v>
      </c>
      <c r="S55" s="36" t="n">
        <v>0</v>
      </c>
      <c r="T55" s="36" t="n">
        <v>0</v>
      </c>
      <c r="U55" s="36" t="n">
        <v>0</v>
      </c>
      <c r="V55" s="36" t="n">
        <v>0</v>
      </c>
      <c r="W55" s="36" t="n">
        <v>0</v>
      </c>
      <c r="X55" s="36" t="n">
        <v>0</v>
      </c>
      <c r="Y55" s="36" t="n">
        <v>0</v>
      </c>
      <c r="Z55" s="36" t="n">
        <v>0</v>
      </c>
      <c r="AA55" s="36" t="n">
        <v>0</v>
      </c>
      <c r="AB55" s="36" t="n">
        <v>0</v>
      </c>
    </row>
    <row r="56" customFormat="false" ht="15" hidden="false" customHeight="false" outlineLevel="0" collapsed="false">
      <c r="B56" s="14" t="s">
        <v>163</v>
      </c>
      <c r="C56" s="14" t="s">
        <v>39</v>
      </c>
      <c r="D56" s="36" t="n">
        <v>0</v>
      </c>
      <c r="E56" s="36" t="n">
        <v>0</v>
      </c>
      <c r="F56" s="36" t="n">
        <v>0</v>
      </c>
      <c r="G56" s="36" t="n">
        <v>0</v>
      </c>
      <c r="H56" s="36" t="n">
        <v>0</v>
      </c>
      <c r="I56" s="36" t="n">
        <v>0</v>
      </c>
      <c r="J56" s="36" t="n">
        <v>0</v>
      </c>
      <c r="K56" s="36" t="n">
        <v>0</v>
      </c>
      <c r="L56" s="36" t="n">
        <v>0</v>
      </c>
      <c r="M56" s="36" t="n">
        <v>0</v>
      </c>
      <c r="N56" s="36" t="n">
        <v>0</v>
      </c>
      <c r="O56" s="36" t="n">
        <v>0</v>
      </c>
      <c r="P56" s="36" t="n">
        <v>0</v>
      </c>
      <c r="Q56" s="36" t="n">
        <v>0</v>
      </c>
      <c r="R56" s="36" t="n">
        <v>0</v>
      </c>
      <c r="S56" s="36" t="n">
        <v>0</v>
      </c>
      <c r="T56" s="36" t="n">
        <v>0</v>
      </c>
      <c r="U56" s="36" t="n">
        <v>0</v>
      </c>
      <c r="V56" s="36" t="n">
        <v>0</v>
      </c>
      <c r="W56" s="36" t="n">
        <v>0</v>
      </c>
      <c r="X56" s="36" t="n">
        <v>0</v>
      </c>
      <c r="Y56" s="36" t="n">
        <v>0</v>
      </c>
      <c r="Z56" s="36" t="n">
        <v>0</v>
      </c>
      <c r="AA56" s="36" t="n">
        <v>0</v>
      </c>
      <c r="AB56" s="36" t="n">
        <v>0</v>
      </c>
    </row>
    <row r="57" customFormat="false" ht="15" hidden="false" customHeight="false" outlineLevel="0" collapsed="false">
      <c r="B57" s="14" t="s">
        <v>165</v>
      </c>
      <c r="C57" s="14" t="s">
        <v>39</v>
      </c>
      <c r="D57" s="36" t="n">
        <v>0</v>
      </c>
      <c r="E57" s="36" t="n">
        <v>0</v>
      </c>
      <c r="F57" s="36" t="n">
        <v>0</v>
      </c>
      <c r="G57" s="36" t="n">
        <v>0</v>
      </c>
      <c r="H57" s="36" t="n">
        <v>0</v>
      </c>
      <c r="I57" s="36" t="n">
        <v>0</v>
      </c>
      <c r="J57" s="36" t="n">
        <v>0</v>
      </c>
      <c r="K57" s="36" t="n">
        <v>0</v>
      </c>
      <c r="L57" s="36" t="n">
        <v>0</v>
      </c>
      <c r="M57" s="36" t="n">
        <v>0</v>
      </c>
      <c r="N57" s="36" t="n">
        <v>0</v>
      </c>
      <c r="O57" s="36" t="n">
        <v>0</v>
      </c>
      <c r="P57" s="36" t="n">
        <v>0</v>
      </c>
      <c r="Q57" s="36" t="n">
        <v>0</v>
      </c>
      <c r="R57" s="36" t="n">
        <v>0</v>
      </c>
      <c r="S57" s="36" t="n">
        <v>0</v>
      </c>
      <c r="T57" s="36" t="n">
        <v>0</v>
      </c>
      <c r="U57" s="36" t="n">
        <v>0</v>
      </c>
      <c r="V57" s="36" t="n">
        <v>0</v>
      </c>
      <c r="W57" s="36" t="n">
        <v>0</v>
      </c>
      <c r="X57" s="36" t="n">
        <v>0</v>
      </c>
      <c r="Y57" s="36" t="n">
        <v>0</v>
      </c>
      <c r="Z57" s="36" t="n">
        <v>0</v>
      </c>
      <c r="AA57" s="36" t="n">
        <v>0</v>
      </c>
      <c r="AB57" s="36" t="n">
        <v>0</v>
      </c>
    </row>
    <row r="58" customFormat="false" ht="15" hidden="false" customHeight="false" outlineLevel="0" collapsed="false">
      <c r="B58" s="14" t="s">
        <v>167</v>
      </c>
      <c r="C58" s="14" t="s">
        <v>39</v>
      </c>
      <c r="D58" s="36" t="n">
        <v>0</v>
      </c>
      <c r="E58" s="36" t="n">
        <v>0</v>
      </c>
      <c r="F58" s="36" t="n">
        <v>0</v>
      </c>
      <c r="G58" s="36" t="n">
        <v>0</v>
      </c>
      <c r="H58" s="36" t="n">
        <v>0</v>
      </c>
      <c r="I58" s="36" t="n">
        <v>0</v>
      </c>
      <c r="J58" s="36" t="n">
        <v>0</v>
      </c>
      <c r="K58" s="36" t="n">
        <v>0</v>
      </c>
      <c r="L58" s="36" t="n">
        <v>0</v>
      </c>
      <c r="M58" s="36" t="n">
        <v>0</v>
      </c>
      <c r="N58" s="36" t="n">
        <v>0</v>
      </c>
      <c r="O58" s="36" t="n">
        <v>0</v>
      </c>
      <c r="P58" s="36" t="n">
        <v>0</v>
      </c>
      <c r="Q58" s="36" t="n">
        <v>0</v>
      </c>
      <c r="R58" s="36" t="n">
        <v>0</v>
      </c>
      <c r="S58" s="36" t="n">
        <v>0</v>
      </c>
      <c r="T58" s="36" t="n">
        <v>0</v>
      </c>
      <c r="U58" s="36" t="n">
        <v>0</v>
      </c>
      <c r="V58" s="36" t="n">
        <v>0</v>
      </c>
      <c r="W58" s="36" t="n">
        <v>0</v>
      </c>
      <c r="X58" s="36" t="n">
        <v>0</v>
      </c>
      <c r="Y58" s="36" t="n">
        <v>0</v>
      </c>
      <c r="Z58" s="36" t="n">
        <v>0</v>
      </c>
      <c r="AA58" s="36" t="n">
        <v>0</v>
      </c>
      <c r="AB58" s="36" t="n">
        <v>0</v>
      </c>
    </row>
    <row r="59" customFormat="false" ht="15" hidden="false" customHeight="false" outlineLevel="0" collapsed="false">
      <c r="B59" s="3" t="s">
        <v>210</v>
      </c>
      <c r="D59" s="23" t="n">
        <f aca="false">SUM(D44:D58)</f>
        <v>0</v>
      </c>
      <c r="E59" s="23" t="n">
        <f aca="false">SUM(E44:E58)</f>
        <v>-22200000</v>
      </c>
      <c r="F59" s="23" t="n">
        <f aca="false">SUM(F44:F58)</f>
        <v>-22866000</v>
      </c>
      <c r="G59" s="23" t="n">
        <f aca="false">SUM(G44:G58)</f>
        <v>-23551980</v>
      </c>
      <c r="H59" s="23" t="n">
        <f aca="false">SUM(H44:H58)</f>
        <v>-24258541</v>
      </c>
      <c r="I59" s="23" t="n">
        <f aca="false">SUM(I44:I58)</f>
        <v>-24986295</v>
      </c>
      <c r="J59" s="23" t="n">
        <f aca="false">SUM(J44:J58)</f>
        <v>-25735884</v>
      </c>
      <c r="K59" s="23" t="n">
        <f aca="false">SUM(K44:K58)</f>
        <v>-26507961</v>
      </c>
      <c r="L59" s="23" t="n">
        <f aca="false">SUM(L44:L58)</f>
        <v>-27303201</v>
      </c>
      <c r="M59" s="23" t="n">
        <f aca="false">SUM(M44:M58)</f>
        <v>-28122295</v>
      </c>
      <c r="N59" s="23" t="n">
        <f aca="false">SUM(N44:N58)</f>
        <v>-28965965</v>
      </c>
      <c r="O59" s="23" t="n">
        <f aca="false">SUM(O44:O58)</f>
        <v>-29834944</v>
      </c>
      <c r="P59" s="23" t="n">
        <f aca="false">SUM(P44:P58)</f>
        <v>-30729993</v>
      </c>
      <c r="Q59" s="23" t="n">
        <f aca="false">SUM(Q44:Q58)</f>
        <v>-31651891</v>
      </c>
      <c r="R59" s="23" t="n">
        <f aca="false">SUM(R44:R58)</f>
        <v>-32601449</v>
      </c>
      <c r="S59" s="23" t="n">
        <f aca="false">SUM(S44:S58)</f>
        <v>-33579492</v>
      </c>
      <c r="T59" s="23" t="n">
        <f aca="false">SUM(T44:T58)</f>
        <v>-34586877</v>
      </c>
      <c r="U59" s="23" t="n">
        <f aca="false">SUM(U44:U58)</f>
        <v>-35624483</v>
      </c>
      <c r="V59" s="23" t="n">
        <f aca="false">SUM(V44:V58)</f>
        <v>-36693216</v>
      </c>
      <c r="W59" s="23" t="n">
        <f aca="false">SUM(W44:W58)</f>
        <v>-37794015</v>
      </c>
      <c r="X59" s="23" t="n">
        <f aca="false">SUM(X44:X58)</f>
        <v>-38927834</v>
      </c>
      <c r="Y59" s="23" t="n">
        <f aca="false">SUM(Y44:Y58)</f>
        <v>-40095669</v>
      </c>
      <c r="Z59" s="23" t="n">
        <f aca="false">SUM(Z44:Z58)</f>
        <v>-41298539</v>
      </c>
      <c r="AA59" s="23" t="n">
        <f aca="false">SUM(AA44:AA58)</f>
        <v>-42537496</v>
      </c>
      <c r="AB59" s="23" t="n">
        <f aca="false">SUM(AB44:AB58)</f>
        <v>-43813621</v>
      </c>
    </row>
    <row r="61" customFormat="false" ht="15" hidden="false" customHeight="false" outlineLevel="0" collapsed="false">
      <c r="B61" s="3" t="s">
        <v>211</v>
      </c>
      <c r="C61" s="14" t="s">
        <v>39</v>
      </c>
      <c r="D61" s="22" t="n">
        <f aca="false">D30+D41+D59</f>
        <v>0</v>
      </c>
      <c r="E61" s="22" t="n">
        <f aca="false">E30+E41+E59</f>
        <v>221637114</v>
      </c>
      <c r="F61" s="22" t="n">
        <f aca="false">F30+F41+F59</f>
        <v>196816903</v>
      </c>
      <c r="G61" s="22" t="n">
        <f aca="false">G30+G41+G59</f>
        <v>991165609</v>
      </c>
      <c r="H61" s="22" t="n">
        <f aca="false">H30+H41+H59</f>
        <v>1348771176</v>
      </c>
      <c r="I61" s="22" t="n">
        <f aca="false">I30+I41+I59</f>
        <v>1364072652</v>
      </c>
      <c r="J61" s="22" t="n">
        <f aca="false">J30+J41+J59</f>
        <v>1400850358</v>
      </c>
      <c r="K61" s="22" t="n">
        <f aca="false">K30+K41+K59</f>
        <v>1492423633</v>
      </c>
      <c r="L61" s="22" t="n">
        <f aca="false">L30+L41+L59</f>
        <v>1539680492</v>
      </c>
      <c r="M61" s="22" t="n">
        <f aca="false">M30+M41+M59</f>
        <v>2006089775</v>
      </c>
      <c r="N61" s="22" t="n">
        <f aca="false">N30+N41+N59</f>
        <v>2238204723</v>
      </c>
      <c r="O61" s="22" t="n">
        <f aca="false">O30+O41+O59</f>
        <v>2272472737</v>
      </c>
      <c r="P61" s="22" t="n">
        <f aca="false">P30+P41+P59</f>
        <v>2447977676</v>
      </c>
      <c r="Q61" s="22" t="n">
        <f aca="false">Q30+Q41+Q59</f>
        <v>2481295149</v>
      </c>
      <c r="R61" s="22" t="n">
        <f aca="false">R30+R41+R59</f>
        <v>2476312219</v>
      </c>
      <c r="S61" s="22" t="n">
        <f aca="false">S30+S41+S59</f>
        <v>2555136069</v>
      </c>
      <c r="T61" s="22" t="n">
        <f aca="false">T30+T41+T59</f>
        <v>2349716825</v>
      </c>
      <c r="U61" s="22" t="n">
        <f aca="false">U30+U41+U59</f>
        <v>2310598068</v>
      </c>
      <c r="V61" s="22" t="n">
        <f aca="false">V30+V41+V59</f>
        <v>783671755</v>
      </c>
      <c r="W61" s="22" t="n">
        <f aca="false">W30+W41+W59</f>
        <v>65429385</v>
      </c>
      <c r="X61" s="22" t="n">
        <f aca="false">X30+X41+X59</f>
        <v>115354648</v>
      </c>
      <c r="Y61" s="22" t="n">
        <f aca="false">Y30+Y41+Y59</f>
        <v>131452854</v>
      </c>
      <c r="Z61" s="22" t="n">
        <f aca="false">Z30+Z41+Z59</f>
        <v>143446237</v>
      </c>
      <c r="AA61" s="22" t="n">
        <f aca="false">AA30+AA41+AA59</f>
        <v>134610579</v>
      </c>
      <c r="AB61" s="22" t="n">
        <f aca="false">AB30+AB41+AB59</f>
        <v>128329178</v>
      </c>
    </row>
    <row r="63" customFormat="false" ht="15" hidden="false" customHeight="false" outlineLevel="0" collapsed="false">
      <c r="B63" s="3" t="s">
        <v>212</v>
      </c>
    </row>
    <row r="64" customFormat="false" ht="15" hidden="false" customHeight="false" outlineLevel="0" collapsed="false">
      <c r="B64" s="14" t="s">
        <v>213</v>
      </c>
      <c r="C64" s="14" t="s">
        <v>39</v>
      </c>
      <c r="D64" s="35" t="n">
        <v>0</v>
      </c>
      <c r="E64" s="35" t="n">
        <v>-1106667</v>
      </c>
      <c r="F64" s="35" t="n">
        <v>-1106667</v>
      </c>
      <c r="G64" s="35" t="n">
        <v>-1106667</v>
      </c>
      <c r="H64" s="35" t="n">
        <v>-840000</v>
      </c>
      <c r="I64" s="35" t="n">
        <v>-840000</v>
      </c>
      <c r="J64" s="35" t="n">
        <v>-1840476</v>
      </c>
      <c r="K64" s="35" t="n">
        <v>-3380952</v>
      </c>
      <c r="L64" s="35" t="n">
        <v>-3380952</v>
      </c>
      <c r="M64" s="35" t="n">
        <v>-3380952</v>
      </c>
      <c r="N64" s="35" t="n">
        <v>-3380952</v>
      </c>
      <c r="O64" s="35" t="n">
        <v>-4621429</v>
      </c>
      <c r="P64" s="35" t="n">
        <v>-6161905</v>
      </c>
      <c r="Q64" s="35" t="n">
        <v>-5804762</v>
      </c>
      <c r="R64" s="35" t="n">
        <v>-5447619</v>
      </c>
      <c r="S64" s="35" t="n">
        <v>-5447619</v>
      </c>
      <c r="T64" s="35" t="n">
        <v>-4597619</v>
      </c>
      <c r="U64" s="35" t="n">
        <v>-3747619</v>
      </c>
      <c r="V64" s="35" t="n">
        <v>-3390476</v>
      </c>
      <c r="W64" s="35" t="n">
        <v>-3033333</v>
      </c>
      <c r="X64" s="35" t="n">
        <v>-3033333</v>
      </c>
      <c r="Y64" s="35" t="n">
        <v>-1850000</v>
      </c>
      <c r="Z64" s="35" t="n">
        <v>-666667</v>
      </c>
      <c r="AA64" s="35" t="n">
        <v>-666667</v>
      </c>
      <c r="AB64" s="35" t="n">
        <v>-666667</v>
      </c>
    </row>
    <row r="65" customFormat="false" ht="15" hidden="false" customHeight="false" outlineLevel="0" collapsed="false">
      <c r="B65" s="14" t="s">
        <v>214</v>
      </c>
      <c r="C65" s="14" t="s">
        <v>39</v>
      </c>
      <c r="D65" s="35" t="n">
        <v>0</v>
      </c>
      <c r="E65" s="35" t="n">
        <v>-2000</v>
      </c>
      <c r="F65" s="35" t="n">
        <v>-1908</v>
      </c>
      <c r="G65" s="35" t="n">
        <v>-1801813</v>
      </c>
      <c r="H65" s="35" t="n">
        <v>-4722486</v>
      </c>
      <c r="I65" s="35" t="n">
        <v>-8932952</v>
      </c>
      <c r="J65" s="35" t="n">
        <v>-13997295</v>
      </c>
      <c r="K65" s="35" t="n">
        <v>-13484651</v>
      </c>
      <c r="L65" s="35" t="n">
        <v>-12944506</v>
      </c>
      <c r="M65" s="35" t="n">
        <v>-12375369</v>
      </c>
      <c r="N65" s="35" t="n">
        <v>-11775667</v>
      </c>
      <c r="O65" s="35" t="n">
        <v>-11143744</v>
      </c>
      <c r="P65" s="35" t="n">
        <v>-10477850</v>
      </c>
      <c r="Q65" s="35" t="n">
        <v>-9776141</v>
      </c>
      <c r="R65" s="35" t="n">
        <v>-9036670</v>
      </c>
      <c r="S65" s="35" t="n">
        <v>-8257386</v>
      </c>
      <c r="T65" s="35" t="n">
        <v>-7436123</v>
      </c>
      <c r="U65" s="35" t="n">
        <v>-6570597</v>
      </c>
      <c r="V65" s="35" t="n">
        <v>-5658571</v>
      </c>
      <c r="W65" s="35" t="n">
        <v>-4697338</v>
      </c>
      <c r="X65" s="35" t="n">
        <v>-3844444</v>
      </c>
      <c r="Y65" s="35" t="n">
        <v>-2944044</v>
      </c>
      <c r="Z65" s="35" t="n">
        <v>-1993478</v>
      </c>
      <c r="AA65" s="35" t="n">
        <v>-1246574</v>
      </c>
      <c r="AB65" s="35" t="n">
        <v>-456559</v>
      </c>
    </row>
    <row r="66" customFormat="false" ht="15" hidden="false" customHeight="false" outlineLevel="0" collapsed="false">
      <c r="B66" s="3" t="s">
        <v>215</v>
      </c>
      <c r="D66" s="23" t="n">
        <f aca="false">D64+D65</f>
        <v>0</v>
      </c>
      <c r="E66" s="23" t="n">
        <f aca="false">E64+E65</f>
        <v>-1108667</v>
      </c>
      <c r="F66" s="23" t="n">
        <f aca="false">F64+F65</f>
        <v>-1108575</v>
      </c>
      <c r="G66" s="23" t="n">
        <f aca="false">G64+G65</f>
        <v>-2908480</v>
      </c>
      <c r="H66" s="23" t="n">
        <f aca="false">H64+H65</f>
        <v>-5562486</v>
      </c>
      <c r="I66" s="23" t="n">
        <f aca="false">I64+I65</f>
        <v>-9772952</v>
      </c>
      <c r="J66" s="23" t="n">
        <f aca="false">J64+J65</f>
        <v>-15837771</v>
      </c>
      <c r="K66" s="23" t="n">
        <f aca="false">K64+K65</f>
        <v>-16865603</v>
      </c>
      <c r="L66" s="23" t="n">
        <f aca="false">L64+L65</f>
        <v>-16325458</v>
      </c>
      <c r="M66" s="23" t="n">
        <f aca="false">M64+M65</f>
        <v>-15756321</v>
      </c>
      <c r="N66" s="23" t="n">
        <f aca="false">N64+N65</f>
        <v>-15156619</v>
      </c>
      <c r="O66" s="23" t="n">
        <f aca="false">O64+O65</f>
        <v>-15765173</v>
      </c>
      <c r="P66" s="23" t="n">
        <f aca="false">P64+P65</f>
        <v>-16639755</v>
      </c>
      <c r="Q66" s="23" t="n">
        <f aca="false">Q64+Q65</f>
        <v>-15580903</v>
      </c>
      <c r="R66" s="23" t="n">
        <f aca="false">R64+R65</f>
        <v>-14484289</v>
      </c>
      <c r="S66" s="23" t="n">
        <f aca="false">S64+S65</f>
        <v>-13705005</v>
      </c>
      <c r="T66" s="23" t="n">
        <f aca="false">T64+T65</f>
        <v>-12033742</v>
      </c>
      <c r="U66" s="23" t="n">
        <f aca="false">U64+U65</f>
        <v>-10318216</v>
      </c>
      <c r="V66" s="23" t="n">
        <f aca="false">V64+V65</f>
        <v>-9049047</v>
      </c>
      <c r="W66" s="23" t="n">
        <f aca="false">W64+W65</f>
        <v>-7730671</v>
      </c>
      <c r="X66" s="23" t="n">
        <f aca="false">X64+X65</f>
        <v>-6877777</v>
      </c>
      <c r="Y66" s="23" t="n">
        <f aca="false">Y64+Y65</f>
        <v>-4794044</v>
      </c>
      <c r="Z66" s="23" t="n">
        <f aca="false">Z64+Z65</f>
        <v>-2660145</v>
      </c>
      <c r="AA66" s="23" t="n">
        <f aca="false">AA64+AA65</f>
        <v>-1913241</v>
      </c>
      <c r="AB66" s="23" t="n">
        <f aca="false">AB64+AB65</f>
        <v>-1123226</v>
      </c>
    </row>
    <row r="68" customFormat="false" ht="15" hidden="false" customHeight="false" outlineLevel="0" collapsed="false">
      <c r="B68" s="3" t="s">
        <v>216</v>
      </c>
      <c r="D68" s="23" t="n">
        <f aca="false">D61+D66</f>
        <v>0</v>
      </c>
      <c r="E68" s="23" t="n">
        <f aca="false">E61+E66</f>
        <v>220528447</v>
      </c>
      <c r="F68" s="23" t="n">
        <f aca="false">F61+F66</f>
        <v>195708328</v>
      </c>
      <c r="G68" s="23" t="n">
        <f aca="false">G61+G66</f>
        <v>988257129</v>
      </c>
      <c r="H68" s="23" t="n">
        <f aca="false">H61+H66</f>
        <v>1343208690</v>
      </c>
      <c r="I68" s="23" t="n">
        <f aca="false">I61+I66</f>
        <v>1354299700</v>
      </c>
      <c r="J68" s="23" t="n">
        <f aca="false">J61+J66</f>
        <v>1385012587</v>
      </c>
      <c r="K68" s="23" t="n">
        <f aca="false">K61+K66</f>
        <v>1475558030</v>
      </c>
      <c r="L68" s="23" t="n">
        <f aca="false">L61+L66</f>
        <v>1523355034</v>
      </c>
      <c r="M68" s="23" t="n">
        <f aca="false">M61+M66</f>
        <v>1990333454</v>
      </c>
      <c r="N68" s="23" t="n">
        <f aca="false">N61+N66</f>
        <v>2223048104</v>
      </c>
      <c r="O68" s="23" t="n">
        <f aca="false">O61+O66</f>
        <v>2256707564</v>
      </c>
      <c r="P68" s="23" t="n">
        <f aca="false">P61+P66</f>
        <v>2431337921</v>
      </c>
      <c r="Q68" s="23" t="n">
        <f aca="false">Q61+Q66</f>
        <v>2465714246</v>
      </c>
      <c r="R68" s="23" t="n">
        <f aca="false">R61+R66</f>
        <v>2461827930</v>
      </c>
      <c r="S68" s="23" t="n">
        <f aca="false">S61+S66</f>
        <v>2541431064</v>
      </c>
      <c r="T68" s="23" t="n">
        <f aca="false">T61+T66</f>
        <v>2337683083</v>
      </c>
      <c r="U68" s="23" t="n">
        <f aca="false">U61+U66</f>
        <v>2300279852</v>
      </c>
      <c r="V68" s="23" t="n">
        <f aca="false">V61+V66</f>
        <v>774622708</v>
      </c>
      <c r="W68" s="23" t="n">
        <f aca="false">W61+W66</f>
        <v>57698714</v>
      </c>
      <c r="X68" s="23" t="n">
        <f aca="false">X61+X66</f>
        <v>108476871</v>
      </c>
      <c r="Y68" s="23" t="n">
        <f aca="false">Y61+Y66</f>
        <v>126658810</v>
      </c>
      <c r="Z68" s="23" t="n">
        <f aca="false">Z61+Z66</f>
        <v>140786092</v>
      </c>
      <c r="AA68" s="23" t="n">
        <f aca="false">AA61+AA66</f>
        <v>132697338</v>
      </c>
      <c r="AB68" s="23" t="n">
        <f aca="false">AB61+AB66</f>
        <v>127205952</v>
      </c>
    </row>
    <row r="69" customFormat="false" ht="15" hidden="false" customHeight="false" outlineLevel="0" collapsed="false">
      <c r="B69" s="14" t="s">
        <v>217</v>
      </c>
      <c r="C69" s="14" t="s">
        <v>39</v>
      </c>
      <c r="D69" s="37" t="n">
        <f aca="false">IF(D68&gt;0,-D68*0.2,0)</f>
        <v>0</v>
      </c>
      <c r="E69" s="37" t="n">
        <f aca="false">IF(E68&gt;0,-E68*0.2,0)</f>
        <v>-44105689.4</v>
      </c>
      <c r="F69" s="37" t="n">
        <f aca="false">IF(F68&gt;0,-F68*0.2,0)</f>
        <v>-39141665.6</v>
      </c>
      <c r="G69" s="37" t="n">
        <f aca="false">IF(G68&gt;0,-G68*0.2,0)</f>
        <v>-197651425.8</v>
      </c>
      <c r="H69" s="37" t="n">
        <f aca="false">IF(H68&gt;0,-H68*0.2,0)</f>
        <v>-268641738</v>
      </c>
      <c r="I69" s="37" t="n">
        <f aca="false">IF(I68&gt;0,-I68*0.2,0)</f>
        <v>-270859940</v>
      </c>
      <c r="J69" s="37" t="n">
        <f aca="false">IF(J68&gt;0,-J68*0.2,0)</f>
        <v>-277002517.4</v>
      </c>
      <c r="K69" s="37" t="n">
        <f aca="false">IF(K68&gt;0,-K68*0.2,0)</f>
        <v>-295111606</v>
      </c>
      <c r="L69" s="37" t="n">
        <f aca="false">IF(L68&gt;0,-L68*0.2,0)</f>
        <v>-304671006.8</v>
      </c>
      <c r="M69" s="37" t="n">
        <f aca="false">IF(M68&gt;0,-M68*0.2,0)</f>
        <v>-398066690.8</v>
      </c>
      <c r="N69" s="37" t="n">
        <f aca="false">IF(N68&gt;0,-N68*0.2,0)</f>
        <v>-444609620.8</v>
      </c>
      <c r="O69" s="37" t="n">
        <f aca="false">IF(O68&gt;0,-O68*0.2,0)</f>
        <v>-451341512.8</v>
      </c>
      <c r="P69" s="37" t="n">
        <f aca="false">IF(P68&gt;0,-P68*0.2,0)</f>
        <v>-486267584.2</v>
      </c>
      <c r="Q69" s="37" t="n">
        <f aca="false">IF(Q68&gt;0,-Q68*0.2,0)</f>
        <v>-493142849.2</v>
      </c>
      <c r="R69" s="37" t="n">
        <f aca="false">IF(R68&gt;0,-R68*0.2,0)</f>
        <v>-492365586</v>
      </c>
      <c r="S69" s="37" t="n">
        <f aca="false">IF(S68&gt;0,-S68*0.2,0)</f>
        <v>-508286212.8</v>
      </c>
      <c r="T69" s="37" t="n">
        <f aca="false">IF(T68&gt;0,-T68*0.2,0)</f>
        <v>-467536616.6</v>
      </c>
      <c r="U69" s="37" t="n">
        <f aca="false">IF(U68&gt;0,-U68*0.2,0)</f>
        <v>-460055970.4</v>
      </c>
      <c r="V69" s="37" t="n">
        <f aca="false">IF(V68&gt;0,-V68*0.2,0)</f>
        <v>-154924541.6</v>
      </c>
      <c r="W69" s="37" t="n">
        <f aca="false">IF(W68&gt;0,-W68*0.2,0)</f>
        <v>-11539742.8</v>
      </c>
      <c r="X69" s="37" t="n">
        <f aca="false">IF(X68&gt;0,-X68*0.2,0)</f>
        <v>-21695374.2</v>
      </c>
      <c r="Y69" s="37" t="n">
        <f aca="false">IF(Y68&gt;0,-Y68*0.2,0)</f>
        <v>-25331762</v>
      </c>
      <c r="Z69" s="37" t="n">
        <f aca="false">IF(Z68&gt;0,-Z68*0.2,0)</f>
        <v>-28157218.4</v>
      </c>
      <c r="AA69" s="37" t="n">
        <f aca="false">IF(AA68&gt;0,-AA68*0.2,0)</f>
        <v>-26539467.6</v>
      </c>
      <c r="AB69" s="37" t="n">
        <f aca="false">IF(AB68&gt;0,-AB68*0.2,0)</f>
        <v>-25441190.4</v>
      </c>
    </row>
    <row r="70" customFormat="false" ht="15" hidden="false" customHeight="false" outlineLevel="0" collapsed="false">
      <c r="B70" s="3" t="s">
        <v>218</v>
      </c>
      <c r="D70" s="23" t="n">
        <f aca="false">D68+D69</f>
        <v>0</v>
      </c>
      <c r="E70" s="23" t="n">
        <f aca="false">E68+E69</f>
        <v>176422757.6</v>
      </c>
      <c r="F70" s="23" t="n">
        <f aca="false">F68+F69</f>
        <v>156566662.4</v>
      </c>
      <c r="G70" s="23" t="n">
        <f aca="false">G68+G69</f>
        <v>790605703.2</v>
      </c>
      <c r="H70" s="23" t="n">
        <f aca="false">H68+H69</f>
        <v>1074566952</v>
      </c>
      <c r="I70" s="23" t="n">
        <f aca="false">I68+I69</f>
        <v>1083439760</v>
      </c>
      <c r="J70" s="23" t="n">
        <f aca="false">J68+J69</f>
        <v>1108010069.6</v>
      </c>
      <c r="K70" s="23" t="n">
        <f aca="false">K68+K69</f>
        <v>1180446424</v>
      </c>
      <c r="L70" s="23" t="n">
        <f aca="false">L68+L69</f>
        <v>1218684027.2</v>
      </c>
      <c r="M70" s="23" t="n">
        <f aca="false">M68+M69</f>
        <v>1592266763.2</v>
      </c>
      <c r="N70" s="23" t="n">
        <f aca="false">N68+N69</f>
        <v>1778438483.2</v>
      </c>
      <c r="O70" s="23" t="n">
        <f aca="false">O68+O69</f>
        <v>1805366051.2</v>
      </c>
      <c r="P70" s="23" t="n">
        <f aca="false">P68+P69</f>
        <v>1945070336.8</v>
      </c>
      <c r="Q70" s="23" t="n">
        <f aca="false">Q68+Q69</f>
        <v>1972571396.8</v>
      </c>
      <c r="R70" s="23" t="n">
        <f aca="false">R68+R69</f>
        <v>1969462344</v>
      </c>
      <c r="S70" s="23" t="n">
        <f aca="false">S68+S69</f>
        <v>2033144851.2</v>
      </c>
      <c r="T70" s="23" t="n">
        <f aca="false">T68+T69</f>
        <v>1870146466.4</v>
      </c>
      <c r="U70" s="23" t="n">
        <f aca="false">U68+U69</f>
        <v>1840223881.6</v>
      </c>
      <c r="V70" s="23" t="n">
        <f aca="false">V68+V69</f>
        <v>619698166.4</v>
      </c>
      <c r="W70" s="23" t="n">
        <f aca="false">W68+W69</f>
        <v>46158971.2</v>
      </c>
      <c r="X70" s="23" t="n">
        <f aca="false">X68+X69</f>
        <v>86781496.8</v>
      </c>
      <c r="Y70" s="23" t="n">
        <f aca="false">Y68+Y69</f>
        <v>101327048</v>
      </c>
      <c r="Z70" s="23" t="n">
        <f aca="false">Z68+Z69</f>
        <v>112628873.6</v>
      </c>
      <c r="AA70" s="23" t="n">
        <f aca="false">AA68+AA69</f>
        <v>106157870.4</v>
      </c>
      <c r="AB70" s="23" t="n">
        <f aca="false">AB68+AB69</f>
        <v>101764761.6</v>
      </c>
    </row>
    <row r="71" customFormat="false" ht="15" hidden="false" customHeight="false" outlineLevel="0" collapsed="false">
      <c r="B71" s="14" t="s">
        <v>219</v>
      </c>
      <c r="D71" s="35" t="n">
        <v>0</v>
      </c>
      <c r="E71" s="35" t="n">
        <v>0</v>
      </c>
      <c r="F71" s="35" t="n">
        <v>0</v>
      </c>
      <c r="G71" s="35" t="n">
        <v>-67896935</v>
      </c>
      <c r="H71" s="35" t="n">
        <v>-532566285</v>
      </c>
      <c r="I71" s="35" t="n">
        <v>-670284654</v>
      </c>
      <c r="J71" s="35" t="n">
        <v>-779716008</v>
      </c>
      <c r="K71" s="35" t="n">
        <v>-879898612</v>
      </c>
      <c r="L71" s="35" t="n">
        <v>-964594966</v>
      </c>
      <c r="M71" s="35" t="n">
        <v>-1121512915</v>
      </c>
      <c r="N71" s="35" t="n">
        <v>-1285744307</v>
      </c>
      <c r="O71" s="35" t="n">
        <v>-1415649743</v>
      </c>
      <c r="P71" s="35" t="n">
        <v>-1548004892</v>
      </c>
      <c r="Q71" s="35" t="n">
        <v>-1654146518</v>
      </c>
      <c r="R71" s="35" t="n">
        <v>-1732975474</v>
      </c>
      <c r="S71" s="35" t="n">
        <v>-1808017819</v>
      </c>
      <c r="T71" s="35" t="n">
        <v>-1823549981</v>
      </c>
      <c r="U71" s="35" t="n">
        <v>-1827718456</v>
      </c>
      <c r="V71" s="35" t="n">
        <v>-1525713384</v>
      </c>
      <c r="W71" s="35" t="n">
        <v>-1155824781</v>
      </c>
      <c r="X71" s="35" t="n">
        <v>-888563959</v>
      </c>
      <c r="Y71" s="35" t="n">
        <v>-691754731</v>
      </c>
      <c r="Z71" s="35" t="n">
        <v>-546973267</v>
      </c>
      <c r="AA71" s="35" t="n">
        <v>-436769418</v>
      </c>
      <c r="AB71" s="35" t="n">
        <v>-353018254</v>
      </c>
    </row>
    <row r="72" customFormat="false" ht="15" hidden="false" customHeight="false" outlineLevel="0" collapsed="false">
      <c r="B72" s="3" t="s">
        <v>220</v>
      </c>
      <c r="D72" s="22" t="n">
        <f aca="false">D70+D71</f>
        <v>0</v>
      </c>
      <c r="E72" s="22" t="n">
        <f aca="false">E70+E71</f>
        <v>176422757.6</v>
      </c>
      <c r="F72" s="22" t="n">
        <f aca="false">F70+F71</f>
        <v>156566662.4</v>
      </c>
      <c r="G72" s="22" t="n">
        <f aca="false">G70+G71</f>
        <v>722708768.2</v>
      </c>
      <c r="H72" s="22" t="n">
        <f aca="false">H70+H71</f>
        <v>542000667</v>
      </c>
      <c r="I72" s="22" t="n">
        <f aca="false">I70+I71</f>
        <v>413155106</v>
      </c>
      <c r="J72" s="22" t="n">
        <f aca="false">J70+J71</f>
        <v>328294061.6</v>
      </c>
      <c r="K72" s="22" t="n">
        <f aca="false">K70+K71</f>
        <v>300547812</v>
      </c>
      <c r="L72" s="22" t="n">
        <f aca="false">L70+L71</f>
        <v>254089061.2</v>
      </c>
      <c r="M72" s="22" t="n">
        <f aca="false">M70+M71</f>
        <v>470753848.2</v>
      </c>
      <c r="N72" s="22" t="n">
        <f aca="false">N70+N71</f>
        <v>492694176.2</v>
      </c>
      <c r="O72" s="22" t="n">
        <f aca="false">O70+O71</f>
        <v>389716308.2</v>
      </c>
      <c r="P72" s="22" t="n">
        <f aca="false">P70+P71</f>
        <v>397065444.8</v>
      </c>
      <c r="Q72" s="22" t="n">
        <f aca="false">Q70+Q71</f>
        <v>318424878.8</v>
      </c>
      <c r="R72" s="22" t="n">
        <f aca="false">R70+R71</f>
        <v>236486870</v>
      </c>
      <c r="S72" s="22" t="n">
        <f aca="false">S70+S71</f>
        <v>225127032.2</v>
      </c>
      <c r="T72" s="22" t="n">
        <f aca="false">T70+T71</f>
        <v>46596485.4000001</v>
      </c>
      <c r="U72" s="22" t="n">
        <f aca="false">U70+U71</f>
        <v>12505425.5999999</v>
      </c>
      <c r="V72" s="22" t="n">
        <f aca="false">V70+V71</f>
        <v>-906015217.6</v>
      </c>
      <c r="W72" s="22" t="n">
        <f aca="false">W70+W71</f>
        <v>-1109665809.8</v>
      </c>
      <c r="X72" s="22" t="n">
        <f aca="false">X70+X71</f>
        <v>-801782462.2</v>
      </c>
      <c r="Y72" s="22" t="n">
        <f aca="false">Y70+Y71</f>
        <v>-590427683</v>
      </c>
      <c r="Z72" s="22" t="n">
        <f aca="false">Z70+Z71</f>
        <v>-434344393.4</v>
      </c>
      <c r="AA72" s="22" t="n">
        <f aca="false">AA70+AA71</f>
        <v>-330611547.6</v>
      </c>
      <c r="AB72" s="22" t="n">
        <f aca="false">AB70+AB71</f>
        <v>-251253492.4</v>
      </c>
    </row>
    <row r="75" customFormat="false" ht="15" hidden="false" customHeight="false" outlineLevel="0" collapsed="false">
      <c r="A75" s="6" t="s">
        <v>402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customFormat="false" ht="15" hidden="false" customHeight="false" outlineLevel="0" collapsed="false">
      <c r="B76" s="3" t="s">
        <v>222</v>
      </c>
    </row>
    <row r="77" customFormat="false" ht="15" hidden="false" customHeight="false" outlineLevel="0" collapsed="false">
      <c r="B77" s="3" t="s">
        <v>403</v>
      </c>
    </row>
    <row r="78" customFormat="false" ht="15" hidden="false" customHeight="false" outlineLevel="0" collapsed="false">
      <c r="B78" s="14" t="s">
        <v>61</v>
      </c>
      <c r="C78" s="14" t="s">
        <v>39</v>
      </c>
      <c r="D78" s="35" t="n">
        <v>1000000</v>
      </c>
      <c r="E78" s="35" t="n">
        <v>900000</v>
      </c>
      <c r="F78" s="35" t="n">
        <v>800000</v>
      </c>
      <c r="G78" s="35" t="n">
        <v>700000</v>
      </c>
      <c r="H78" s="35" t="n">
        <v>600000</v>
      </c>
      <c r="I78" s="35" t="n">
        <v>2500000</v>
      </c>
      <c r="J78" s="35" t="n">
        <v>4266667</v>
      </c>
      <c r="K78" s="35" t="n">
        <v>3900000</v>
      </c>
      <c r="L78" s="35" t="n">
        <v>3533333</v>
      </c>
      <c r="M78" s="35" t="n">
        <v>3166667</v>
      </c>
      <c r="N78" s="35" t="n">
        <v>4800000</v>
      </c>
      <c r="O78" s="35" t="n">
        <v>6400000</v>
      </c>
      <c r="P78" s="35" t="n">
        <v>5866667</v>
      </c>
      <c r="Q78" s="35" t="n">
        <v>5333333</v>
      </c>
      <c r="R78" s="35" t="n">
        <v>4800000</v>
      </c>
      <c r="S78" s="35" t="n">
        <v>4266667</v>
      </c>
      <c r="T78" s="35" t="n">
        <v>3733333</v>
      </c>
      <c r="U78" s="35" t="n">
        <v>3200000</v>
      </c>
      <c r="V78" s="35" t="n">
        <v>2666667</v>
      </c>
      <c r="W78" s="35" t="n">
        <v>2133333</v>
      </c>
      <c r="X78" s="35" t="n">
        <v>1600000</v>
      </c>
      <c r="Y78" s="35" t="n">
        <v>1200000</v>
      </c>
      <c r="Z78" s="35" t="n">
        <v>933333</v>
      </c>
      <c r="AA78" s="35" t="n">
        <v>666667</v>
      </c>
      <c r="AB78" s="35" t="n">
        <v>400000</v>
      </c>
    </row>
    <row r="79" customFormat="false" ht="15" hidden="false" customHeight="false" outlineLevel="0" collapsed="false">
      <c r="B79" s="14" t="s">
        <v>63</v>
      </c>
      <c r="C79" s="14" t="s">
        <v>39</v>
      </c>
      <c r="D79" s="35" t="n">
        <v>1500000</v>
      </c>
      <c r="E79" s="35" t="n">
        <v>1200000</v>
      </c>
      <c r="F79" s="35" t="n">
        <v>900000</v>
      </c>
      <c r="G79" s="35" t="n">
        <v>600000</v>
      </c>
      <c r="H79" s="35" t="n">
        <v>300000</v>
      </c>
      <c r="I79" s="35" t="n">
        <v>4000000</v>
      </c>
      <c r="J79" s="35" t="n">
        <v>7600000</v>
      </c>
      <c r="K79" s="35" t="n">
        <v>6800000</v>
      </c>
      <c r="L79" s="35" t="n">
        <v>6000000</v>
      </c>
      <c r="M79" s="35" t="n">
        <v>5200000</v>
      </c>
      <c r="N79" s="35" t="n">
        <v>8400000</v>
      </c>
      <c r="O79" s="35" t="n">
        <v>11200000</v>
      </c>
      <c r="P79" s="35" t="n">
        <v>9600000</v>
      </c>
      <c r="Q79" s="35" t="n">
        <v>8000000</v>
      </c>
      <c r="R79" s="35" t="n">
        <v>6400000</v>
      </c>
      <c r="S79" s="35" t="n">
        <v>4800000</v>
      </c>
      <c r="T79" s="35" t="n">
        <v>3600000</v>
      </c>
      <c r="U79" s="35" t="n">
        <v>2800000</v>
      </c>
      <c r="V79" s="35" t="n">
        <v>2000000</v>
      </c>
      <c r="W79" s="35" t="n">
        <v>1200000</v>
      </c>
      <c r="X79" s="35" t="n">
        <v>400000</v>
      </c>
      <c r="Y79" s="35" t="n">
        <v>0</v>
      </c>
      <c r="Z79" s="35" t="n">
        <v>0</v>
      </c>
      <c r="AA79" s="35" t="n">
        <v>0</v>
      </c>
      <c r="AB79" s="35" t="n">
        <v>0</v>
      </c>
    </row>
    <row r="80" customFormat="false" ht="15" hidden="false" customHeight="false" outlineLevel="0" collapsed="false">
      <c r="B80" s="14" t="s">
        <v>65</v>
      </c>
      <c r="C80" s="14" t="s">
        <v>39</v>
      </c>
      <c r="D80" s="35" t="n">
        <v>2000000</v>
      </c>
      <c r="E80" s="35" t="n">
        <v>1800000</v>
      </c>
      <c r="F80" s="35" t="n">
        <v>1600000</v>
      </c>
      <c r="G80" s="35" t="n">
        <v>1400000</v>
      </c>
      <c r="H80" s="35" t="n">
        <v>1200000</v>
      </c>
      <c r="I80" s="35" t="n">
        <v>4000000</v>
      </c>
      <c r="J80" s="35" t="n">
        <v>6600000</v>
      </c>
      <c r="K80" s="35" t="n">
        <v>6000000</v>
      </c>
      <c r="L80" s="35" t="n">
        <v>5400000</v>
      </c>
      <c r="M80" s="35" t="n">
        <v>4800000</v>
      </c>
      <c r="N80" s="35" t="n">
        <v>7200000</v>
      </c>
      <c r="O80" s="35" t="n">
        <v>9600000</v>
      </c>
      <c r="P80" s="35" t="n">
        <v>8800000</v>
      </c>
      <c r="Q80" s="35" t="n">
        <v>8000000</v>
      </c>
      <c r="R80" s="35" t="n">
        <v>7200000</v>
      </c>
      <c r="S80" s="35" t="n">
        <v>6400000</v>
      </c>
      <c r="T80" s="35" t="n">
        <v>5600000</v>
      </c>
      <c r="U80" s="35" t="n">
        <v>4800000</v>
      </c>
      <c r="V80" s="35" t="n">
        <v>4000000</v>
      </c>
      <c r="W80" s="35" t="n">
        <v>3200000</v>
      </c>
      <c r="X80" s="35" t="n">
        <v>2400000</v>
      </c>
      <c r="Y80" s="35" t="n">
        <v>1800000</v>
      </c>
      <c r="Z80" s="35" t="n">
        <v>1400000</v>
      </c>
      <c r="AA80" s="35" t="n">
        <v>1000000</v>
      </c>
      <c r="AB80" s="35" t="n">
        <v>600000</v>
      </c>
    </row>
    <row r="81" customFormat="false" ht="15" hidden="false" customHeight="false" outlineLevel="0" collapsed="false">
      <c r="B81" s="14" t="s">
        <v>67</v>
      </c>
      <c r="C81" s="14" t="s">
        <v>39</v>
      </c>
      <c r="D81" s="35" t="n">
        <v>800000</v>
      </c>
      <c r="E81" s="35" t="n">
        <v>533333</v>
      </c>
      <c r="F81" s="35" t="n">
        <v>266667</v>
      </c>
      <c r="G81" s="35" t="n">
        <v>0</v>
      </c>
      <c r="H81" s="35" t="n">
        <v>0</v>
      </c>
      <c r="I81" s="35" t="n">
        <v>2500000</v>
      </c>
      <c r="J81" s="35" t="n">
        <v>4642857</v>
      </c>
      <c r="K81" s="35" t="n">
        <v>3928571</v>
      </c>
      <c r="L81" s="35" t="n">
        <v>3214286</v>
      </c>
      <c r="M81" s="35" t="n">
        <v>2500000</v>
      </c>
      <c r="N81" s="35" t="n">
        <v>4285714</v>
      </c>
      <c r="O81" s="35" t="n">
        <v>5714286</v>
      </c>
      <c r="P81" s="35" t="n">
        <v>4285714</v>
      </c>
      <c r="Q81" s="35" t="n">
        <v>3214286</v>
      </c>
      <c r="R81" s="35" t="n">
        <v>2500000</v>
      </c>
      <c r="S81" s="35" t="n">
        <v>1785714</v>
      </c>
      <c r="T81" s="35" t="n">
        <v>1071429</v>
      </c>
      <c r="U81" s="35" t="n">
        <v>357143</v>
      </c>
      <c r="V81" s="35" t="n">
        <v>0</v>
      </c>
      <c r="W81" s="35" t="n">
        <v>0</v>
      </c>
      <c r="X81" s="35" t="n">
        <v>0</v>
      </c>
      <c r="Y81" s="35" t="n">
        <v>0</v>
      </c>
      <c r="Z81" s="35" t="n">
        <v>0</v>
      </c>
      <c r="AA81" s="35" t="n">
        <v>0</v>
      </c>
      <c r="AB81" s="35" t="n">
        <v>0</v>
      </c>
    </row>
    <row r="82" customFormat="false" ht="15" hidden="false" customHeight="false" outlineLevel="0" collapsed="false">
      <c r="B82" s="14" t="s">
        <v>69</v>
      </c>
      <c r="C82" s="14" t="s">
        <v>39</v>
      </c>
      <c r="D82" s="35" t="n">
        <v>1200000</v>
      </c>
      <c r="E82" s="35" t="n">
        <v>960000</v>
      </c>
      <c r="F82" s="35" t="n">
        <v>720000</v>
      </c>
      <c r="G82" s="35" t="n">
        <v>480000</v>
      </c>
      <c r="H82" s="35" t="n">
        <v>240000</v>
      </c>
      <c r="I82" s="35" t="n">
        <v>4500000</v>
      </c>
      <c r="J82" s="35" t="n">
        <v>8550000</v>
      </c>
      <c r="K82" s="35" t="n">
        <v>7650000</v>
      </c>
      <c r="L82" s="35" t="n">
        <v>6750000</v>
      </c>
      <c r="M82" s="35" t="n">
        <v>5850000</v>
      </c>
      <c r="N82" s="35" t="n">
        <v>9450000</v>
      </c>
      <c r="O82" s="35" t="n">
        <v>12600000</v>
      </c>
      <c r="P82" s="35" t="n">
        <v>10800000</v>
      </c>
      <c r="Q82" s="35" t="n">
        <v>9000000</v>
      </c>
      <c r="R82" s="35" t="n">
        <v>7200000</v>
      </c>
      <c r="S82" s="35" t="n">
        <v>5400000</v>
      </c>
      <c r="T82" s="35" t="n">
        <v>4050000</v>
      </c>
      <c r="U82" s="35" t="n">
        <v>3150000</v>
      </c>
      <c r="V82" s="35" t="n">
        <v>2250000</v>
      </c>
      <c r="W82" s="35" t="n">
        <v>1350000</v>
      </c>
      <c r="X82" s="35" t="n">
        <v>450000</v>
      </c>
      <c r="Y82" s="35" t="n">
        <v>0</v>
      </c>
      <c r="Z82" s="35" t="n">
        <v>0</v>
      </c>
      <c r="AA82" s="35" t="n">
        <v>0</v>
      </c>
      <c r="AB82" s="35" t="n">
        <v>0</v>
      </c>
    </row>
    <row r="83" customFormat="false" ht="15" hidden="false" customHeight="false" outlineLevel="0" collapsed="false">
      <c r="B83" s="3" t="s">
        <v>404</v>
      </c>
      <c r="D83" s="23" t="n">
        <f aca="false">SUM(D78:D82)</f>
        <v>6500000</v>
      </c>
      <c r="E83" s="23" t="n">
        <f aca="false">SUM(E78:E82)</f>
        <v>5393333</v>
      </c>
      <c r="F83" s="23" t="n">
        <f aca="false">SUM(F78:F82)</f>
        <v>4286667</v>
      </c>
      <c r="G83" s="23" t="n">
        <f aca="false">SUM(G78:G82)</f>
        <v>3180000</v>
      </c>
      <c r="H83" s="23" t="n">
        <f aca="false">SUM(H78:H82)</f>
        <v>2340000</v>
      </c>
      <c r="I83" s="23" t="n">
        <f aca="false">SUM(I78:I82)</f>
        <v>17500000</v>
      </c>
      <c r="J83" s="23" t="n">
        <f aca="false">SUM(J78:J82)</f>
        <v>31659524</v>
      </c>
      <c r="K83" s="23" t="n">
        <f aca="false">SUM(K78:K82)</f>
        <v>28278571</v>
      </c>
      <c r="L83" s="23" t="n">
        <f aca="false">SUM(L78:L82)</f>
        <v>24897619</v>
      </c>
      <c r="M83" s="23" t="n">
        <f aca="false">SUM(M78:M82)</f>
        <v>21516667</v>
      </c>
      <c r="N83" s="23" t="n">
        <f aca="false">SUM(N78:N82)</f>
        <v>34135714</v>
      </c>
      <c r="O83" s="23" t="n">
        <f aca="false">SUM(O78:O82)</f>
        <v>45514286</v>
      </c>
      <c r="P83" s="23" t="n">
        <f aca="false">SUM(P78:P82)</f>
        <v>39352381</v>
      </c>
      <c r="Q83" s="23" t="n">
        <f aca="false">SUM(Q78:Q82)</f>
        <v>33547619</v>
      </c>
      <c r="R83" s="23" t="n">
        <f aca="false">SUM(R78:R82)</f>
        <v>28100000</v>
      </c>
      <c r="S83" s="23" t="n">
        <f aca="false">SUM(S78:S82)</f>
        <v>22652381</v>
      </c>
      <c r="T83" s="23" t="n">
        <f aca="false">SUM(T78:T82)</f>
        <v>18054762</v>
      </c>
      <c r="U83" s="23" t="n">
        <f aca="false">SUM(U78:U82)</f>
        <v>14307143</v>
      </c>
      <c r="V83" s="23" t="n">
        <f aca="false">SUM(V78:V82)</f>
        <v>10916667</v>
      </c>
      <c r="W83" s="23" t="n">
        <f aca="false">SUM(W78:W82)</f>
        <v>7883333</v>
      </c>
      <c r="X83" s="23" t="n">
        <f aca="false">SUM(X78:X82)</f>
        <v>4850000</v>
      </c>
      <c r="Y83" s="23" t="n">
        <f aca="false">SUM(Y78:Y82)</f>
        <v>3000000</v>
      </c>
      <c r="Z83" s="23" t="n">
        <f aca="false">SUM(Z78:Z82)</f>
        <v>2333333</v>
      </c>
      <c r="AA83" s="23" t="n">
        <f aca="false">SUM(AA78:AA82)</f>
        <v>1666667</v>
      </c>
      <c r="AB83" s="23" t="n">
        <f aca="false">SUM(AB78:AB82)</f>
        <v>1000000</v>
      </c>
    </row>
    <row r="85" customFormat="false" ht="15" hidden="false" customHeight="false" outlineLevel="0" collapsed="false">
      <c r="B85" s="3" t="s">
        <v>82</v>
      </c>
    </row>
    <row r="86" customFormat="false" ht="15" hidden="false" customHeight="false" outlineLevel="0" collapsed="false">
      <c r="B86" s="14" t="s">
        <v>48</v>
      </c>
      <c r="D86" s="35" t="n">
        <v>1000000</v>
      </c>
      <c r="E86" s="35" t="n">
        <v>98043846</v>
      </c>
      <c r="F86" s="35" t="n">
        <v>101263554</v>
      </c>
      <c r="G86" s="35" t="n">
        <v>104523954</v>
      </c>
      <c r="H86" s="35" t="n">
        <v>107893378</v>
      </c>
      <c r="I86" s="35" t="n">
        <v>111375658</v>
      </c>
      <c r="J86" s="35" t="n">
        <v>114974769</v>
      </c>
      <c r="K86" s="35" t="n">
        <v>118694832</v>
      </c>
      <c r="L86" s="35" t="n">
        <v>122540127</v>
      </c>
      <c r="M86" s="35" t="n">
        <v>126515090</v>
      </c>
      <c r="N86" s="35" t="n">
        <v>130624328</v>
      </c>
      <c r="O86" s="35" t="n">
        <v>134872620</v>
      </c>
      <c r="P86" s="35" t="n">
        <v>121141144</v>
      </c>
      <c r="Q86" s="35" t="n">
        <v>147081</v>
      </c>
      <c r="R86" s="35" t="n">
        <v>0</v>
      </c>
      <c r="S86" s="35" t="n">
        <v>0</v>
      </c>
      <c r="T86" s="35" t="n">
        <v>0</v>
      </c>
      <c r="U86" s="35" t="n">
        <v>0</v>
      </c>
      <c r="V86" s="35" t="n">
        <v>0</v>
      </c>
      <c r="W86" s="35" t="n">
        <v>0</v>
      </c>
      <c r="X86" s="35" t="n">
        <v>0</v>
      </c>
      <c r="Y86" s="35" t="n">
        <v>0</v>
      </c>
      <c r="Z86" s="35" t="n">
        <v>0</v>
      </c>
      <c r="AA86" s="35" t="n">
        <v>0</v>
      </c>
      <c r="AB86" s="35" t="n">
        <v>0</v>
      </c>
    </row>
    <row r="87" customFormat="false" ht="15" hidden="false" customHeight="false" outlineLevel="0" collapsed="false">
      <c r="B87" s="14" t="s">
        <v>51</v>
      </c>
      <c r="D87" s="35" t="n">
        <v>0</v>
      </c>
      <c r="E87" s="35" t="n">
        <v>44110002</v>
      </c>
      <c r="F87" s="35" t="n">
        <v>45646872</v>
      </c>
      <c r="G87" s="35" t="n">
        <v>58853913</v>
      </c>
      <c r="H87" s="35" t="n">
        <v>60854991</v>
      </c>
      <c r="I87" s="35" t="n">
        <v>62927875</v>
      </c>
      <c r="J87" s="35" t="n">
        <v>65136627</v>
      </c>
      <c r="K87" s="35" t="n">
        <v>67363302</v>
      </c>
      <c r="L87" s="35" t="n">
        <v>69670405</v>
      </c>
      <c r="M87" s="35" t="n">
        <v>72061032</v>
      </c>
      <c r="N87" s="35" t="n">
        <v>74538403</v>
      </c>
      <c r="O87" s="35" t="n">
        <v>77105872</v>
      </c>
      <c r="P87" s="35" t="n">
        <v>79766931</v>
      </c>
      <c r="Q87" s="35" t="n">
        <v>82525216</v>
      </c>
      <c r="R87" s="35" t="n">
        <v>85384514</v>
      </c>
      <c r="S87" s="35" t="n">
        <v>67368224</v>
      </c>
      <c r="T87" s="35" t="n">
        <v>170264</v>
      </c>
      <c r="U87" s="35" t="n">
        <v>0</v>
      </c>
      <c r="V87" s="35" t="n">
        <v>0</v>
      </c>
      <c r="W87" s="35" t="n">
        <v>0</v>
      </c>
      <c r="X87" s="35" t="n">
        <v>0</v>
      </c>
      <c r="Y87" s="35" t="n">
        <v>0</v>
      </c>
      <c r="Z87" s="35" t="n">
        <v>0</v>
      </c>
      <c r="AA87" s="35" t="n">
        <v>0</v>
      </c>
      <c r="AB87" s="35" t="n">
        <v>0</v>
      </c>
    </row>
    <row r="88" customFormat="false" ht="15" hidden="false" customHeight="false" outlineLevel="0" collapsed="false">
      <c r="B88" s="14" t="s">
        <v>53</v>
      </c>
      <c r="D88" s="35" t="n">
        <v>0</v>
      </c>
      <c r="E88" s="35" t="n">
        <v>0</v>
      </c>
      <c r="F88" s="35" t="n">
        <v>0</v>
      </c>
      <c r="G88" s="35" t="n">
        <v>35267483</v>
      </c>
      <c r="H88" s="35" t="n">
        <v>36560969</v>
      </c>
      <c r="I88" s="35" t="n">
        <v>37905032</v>
      </c>
      <c r="J88" s="35" t="n">
        <v>39301778</v>
      </c>
      <c r="K88" s="35" t="n">
        <v>40755603</v>
      </c>
      <c r="L88" s="35" t="n">
        <v>42264475</v>
      </c>
      <c r="M88" s="35" t="n">
        <v>57385843</v>
      </c>
      <c r="N88" s="35" t="n">
        <v>59422959</v>
      </c>
      <c r="O88" s="35" t="n">
        <v>61536964</v>
      </c>
      <c r="P88" s="35" t="n">
        <v>63730956</v>
      </c>
      <c r="Q88" s="35" t="n">
        <v>66008162</v>
      </c>
      <c r="R88" s="35" t="n">
        <v>68371948</v>
      </c>
      <c r="S88" s="35" t="n">
        <v>70825825</v>
      </c>
      <c r="T88" s="35" t="n">
        <v>73373453</v>
      </c>
      <c r="U88" s="35" t="n">
        <v>52887605</v>
      </c>
      <c r="V88" s="35" t="n">
        <v>187716</v>
      </c>
      <c r="W88" s="35" t="n">
        <v>0</v>
      </c>
      <c r="X88" s="35" t="n">
        <v>0</v>
      </c>
      <c r="Y88" s="35" t="n">
        <v>0</v>
      </c>
      <c r="Z88" s="35" t="n">
        <v>0</v>
      </c>
      <c r="AA88" s="35" t="n">
        <v>0</v>
      </c>
      <c r="AB88" s="35" t="n">
        <v>0</v>
      </c>
    </row>
    <row r="89" customFormat="false" ht="15" hidden="false" customHeight="false" outlineLevel="0" collapsed="false">
      <c r="B89" s="14" t="s">
        <v>55</v>
      </c>
      <c r="D89" s="35" t="n">
        <v>0</v>
      </c>
      <c r="E89" s="35" t="n">
        <v>0</v>
      </c>
      <c r="F89" s="35" t="n">
        <v>0</v>
      </c>
      <c r="G89" s="35" t="n">
        <v>0</v>
      </c>
      <c r="H89" s="35" t="n">
        <v>0</v>
      </c>
      <c r="I89" s="35" t="n">
        <v>0</v>
      </c>
      <c r="J89" s="35" t="n">
        <v>0</v>
      </c>
      <c r="K89" s="35" t="n">
        <v>70834786</v>
      </c>
      <c r="L89" s="35" t="n">
        <v>73237394</v>
      </c>
      <c r="M89" s="35" t="n">
        <v>75726390</v>
      </c>
      <c r="N89" s="35" t="n">
        <v>93423243</v>
      </c>
      <c r="O89" s="35" t="n">
        <v>96548617</v>
      </c>
      <c r="P89" s="35" t="n">
        <v>100152591</v>
      </c>
      <c r="Q89" s="35" t="n">
        <v>103513806</v>
      </c>
      <c r="R89" s="35" t="n">
        <v>106994121</v>
      </c>
      <c r="S89" s="35" t="n">
        <v>110598023</v>
      </c>
      <c r="T89" s="35" t="n">
        <v>114330177</v>
      </c>
      <c r="U89" s="35" t="n">
        <v>118195439</v>
      </c>
      <c r="V89" s="35" t="n">
        <v>122198859</v>
      </c>
      <c r="W89" s="35" t="n">
        <v>126345691</v>
      </c>
      <c r="X89" s="35" t="n">
        <v>103657366</v>
      </c>
      <c r="Y89" s="35" t="n">
        <v>106758447</v>
      </c>
      <c r="Z89" s="35" t="n">
        <v>0</v>
      </c>
      <c r="AA89" s="35" t="n">
        <v>0</v>
      </c>
      <c r="AB89" s="35" t="n">
        <v>0</v>
      </c>
    </row>
    <row r="90" customFormat="false" ht="15" hidden="false" customHeight="false" outlineLevel="0" collapsed="false">
      <c r="B90" s="14" t="s">
        <v>57</v>
      </c>
      <c r="D90" s="35" t="n">
        <v>0</v>
      </c>
      <c r="E90" s="35" t="n">
        <v>0</v>
      </c>
      <c r="F90" s="35" t="n">
        <v>0</v>
      </c>
      <c r="G90" s="35" t="n">
        <v>0</v>
      </c>
      <c r="H90" s="35" t="n">
        <v>0</v>
      </c>
      <c r="I90" s="35" t="n">
        <v>0</v>
      </c>
      <c r="J90" s="35" t="n">
        <v>0</v>
      </c>
      <c r="K90" s="35" t="n">
        <v>0</v>
      </c>
      <c r="L90" s="35" t="n">
        <v>0</v>
      </c>
      <c r="M90" s="35" t="n">
        <v>0</v>
      </c>
      <c r="N90" s="35" t="n">
        <v>0</v>
      </c>
      <c r="O90" s="35" t="n">
        <v>0</v>
      </c>
      <c r="P90" s="35" t="n">
        <v>158253724</v>
      </c>
      <c r="Q90" s="35" t="n">
        <v>163357973</v>
      </c>
      <c r="R90" s="35" t="n">
        <v>168633613</v>
      </c>
      <c r="S90" s="35" t="n">
        <v>174086700</v>
      </c>
      <c r="T90" s="35" t="n">
        <v>179723515</v>
      </c>
      <c r="U90" s="35" t="n">
        <v>185550577</v>
      </c>
      <c r="V90" s="35" t="n">
        <v>191574651</v>
      </c>
      <c r="W90" s="35" t="n">
        <v>197802757</v>
      </c>
      <c r="X90" s="35" t="n">
        <v>204242181</v>
      </c>
      <c r="Y90" s="35" t="n">
        <v>210900487</v>
      </c>
      <c r="Z90" s="35" t="n">
        <v>184300224</v>
      </c>
      <c r="AA90" s="35" t="n">
        <v>190415589</v>
      </c>
      <c r="AB90" s="35" t="n">
        <v>196744165</v>
      </c>
    </row>
    <row r="91" customFormat="false" ht="15" hidden="false" customHeight="false" outlineLevel="0" collapsed="false">
      <c r="B91" s="3" t="s">
        <v>405</v>
      </c>
      <c r="D91" s="23" t="n">
        <f aca="false">SUM(D86:D90)</f>
        <v>1000000</v>
      </c>
      <c r="E91" s="23" t="n">
        <f aca="false">SUM(E86:E90)</f>
        <v>142153848</v>
      </c>
      <c r="F91" s="23" t="n">
        <f aca="false">SUM(F86:F90)</f>
        <v>146910426</v>
      </c>
      <c r="G91" s="23" t="n">
        <f aca="false">SUM(G86:G90)</f>
        <v>198645350</v>
      </c>
      <c r="H91" s="23" t="n">
        <f aca="false">SUM(H86:H90)</f>
        <v>205309338</v>
      </c>
      <c r="I91" s="23" t="n">
        <f aca="false">SUM(I86:I90)</f>
        <v>212208565</v>
      </c>
      <c r="J91" s="23" t="n">
        <f aca="false">SUM(J86:J90)</f>
        <v>219413174</v>
      </c>
      <c r="K91" s="23" t="n">
        <f aca="false">SUM(K86:K90)</f>
        <v>297648523</v>
      </c>
      <c r="L91" s="23" t="n">
        <f aca="false">SUM(L86:L90)</f>
        <v>307712401</v>
      </c>
      <c r="M91" s="23" t="n">
        <f aca="false">SUM(M86:M90)</f>
        <v>331688355</v>
      </c>
      <c r="N91" s="23" t="n">
        <f aca="false">SUM(N86:N90)</f>
        <v>358008933</v>
      </c>
      <c r="O91" s="23" t="n">
        <f aca="false">SUM(O86:O90)</f>
        <v>370064073</v>
      </c>
      <c r="P91" s="23" t="n">
        <f aca="false">SUM(P86:P90)</f>
        <v>523045346</v>
      </c>
      <c r="Q91" s="23" t="n">
        <f aca="false">SUM(Q86:Q90)</f>
        <v>415552238</v>
      </c>
      <c r="R91" s="23" t="n">
        <f aca="false">SUM(R86:R90)</f>
        <v>429384196</v>
      </c>
      <c r="S91" s="23" t="n">
        <f aca="false">SUM(S86:S90)</f>
        <v>422878772</v>
      </c>
      <c r="T91" s="23" t="n">
        <f aca="false">SUM(T86:T90)</f>
        <v>367597409</v>
      </c>
      <c r="U91" s="23" t="n">
        <f aca="false">SUM(U86:U90)</f>
        <v>356633621</v>
      </c>
      <c r="V91" s="23" t="n">
        <f aca="false">SUM(V86:V90)</f>
        <v>313961226</v>
      </c>
      <c r="W91" s="23" t="n">
        <f aca="false">SUM(W86:W90)</f>
        <v>324148448</v>
      </c>
      <c r="X91" s="23" t="n">
        <f aca="false">SUM(X86:X90)</f>
        <v>307899547</v>
      </c>
      <c r="Y91" s="23" t="n">
        <f aca="false">SUM(Y86:Y90)</f>
        <v>317658934</v>
      </c>
      <c r="Z91" s="23" t="n">
        <f aca="false">SUM(Z86:Z90)</f>
        <v>184300224</v>
      </c>
      <c r="AA91" s="23" t="n">
        <f aca="false">SUM(AA86:AA90)</f>
        <v>190415589</v>
      </c>
      <c r="AB91" s="23" t="n">
        <f aca="false">SUM(AB86:AB90)</f>
        <v>196744165</v>
      </c>
    </row>
    <row r="93" customFormat="false" ht="15" hidden="false" customHeight="false" outlineLevel="0" collapsed="false">
      <c r="B93" s="3" t="s">
        <v>225</v>
      </c>
    </row>
    <row r="94" customFormat="false" ht="15" hidden="false" customHeight="false" outlineLevel="0" collapsed="false">
      <c r="B94" s="14" t="s">
        <v>226</v>
      </c>
      <c r="D94" s="35" t="n">
        <v>0</v>
      </c>
      <c r="E94" s="35" t="n">
        <v>-92823141</v>
      </c>
      <c r="F94" s="35" t="n">
        <v>67896935</v>
      </c>
      <c r="G94" s="35" t="n">
        <v>644745320</v>
      </c>
      <c r="H94" s="35" t="n">
        <v>1187220142</v>
      </c>
      <c r="I94" s="35" t="n">
        <v>1654937068</v>
      </c>
      <c r="J94" s="35" t="n">
        <v>1942973623</v>
      </c>
      <c r="K94" s="35" t="n">
        <v>2101886542</v>
      </c>
      <c r="L94" s="35" t="n">
        <v>2311164086</v>
      </c>
      <c r="M94" s="35" t="n">
        <v>2666262132</v>
      </c>
      <c r="N94" s="35" t="n">
        <v>3054911828</v>
      </c>
      <c r="O94" s="35" t="n">
        <v>3395251402</v>
      </c>
      <c r="P94" s="35" t="n">
        <v>3547572888</v>
      </c>
      <c r="Q94" s="35" t="n">
        <v>3980532102</v>
      </c>
      <c r="R94" s="35" t="n">
        <v>4203367503</v>
      </c>
      <c r="S94" s="35" t="n">
        <v>4418274937</v>
      </c>
      <c r="T94" s="35" t="n">
        <v>4576892325</v>
      </c>
      <c r="U94" s="35" t="n">
        <v>4610957907</v>
      </c>
      <c r="V94" s="35" t="n">
        <v>4003705327</v>
      </c>
      <c r="W94" s="35" t="n">
        <v>2985625110</v>
      </c>
      <c r="X94" s="35" t="n">
        <v>2189911850</v>
      </c>
      <c r="Y94" s="35" t="n">
        <v>1574039231</v>
      </c>
      <c r="Z94" s="35" t="n">
        <v>1320840057</v>
      </c>
      <c r="AA94" s="35" t="n">
        <v>981438381</v>
      </c>
      <c r="AB94" s="35" t="n">
        <v>714344718</v>
      </c>
    </row>
    <row r="95" customFormat="false" ht="15" hidden="false" customHeight="false" outlineLevel="0" collapsed="false">
      <c r="B95" s="14" t="s">
        <v>227</v>
      </c>
      <c r="D95" s="36" t="n">
        <v>0</v>
      </c>
      <c r="E95" s="36" t="n">
        <v>0</v>
      </c>
      <c r="F95" s="36" t="n">
        <v>0</v>
      </c>
      <c r="G95" s="36" t="n">
        <v>0</v>
      </c>
      <c r="H95" s="36" t="n">
        <v>0</v>
      </c>
      <c r="I95" s="36" t="n">
        <v>0</v>
      </c>
      <c r="J95" s="36" t="n">
        <v>0</v>
      </c>
      <c r="K95" s="36" t="n">
        <v>0</v>
      </c>
      <c r="L95" s="36" t="n">
        <v>0</v>
      </c>
      <c r="M95" s="36" t="n">
        <v>0</v>
      </c>
      <c r="N95" s="36" t="n">
        <v>0</v>
      </c>
      <c r="O95" s="36" t="n">
        <v>0</v>
      </c>
      <c r="P95" s="36" t="n">
        <v>0</v>
      </c>
      <c r="Q95" s="36" t="n">
        <v>0</v>
      </c>
      <c r="R95" s="36" t="n">
        <v>0</v>
      </c>
      <c r="S95" s="36" t="n">
        <v>0</v>
      </c>
      <c r="T95" s="36" t="n">
        <v>0</v>
      </c>
      <c r="U95" s="36" t="n">
        <v>0</v>
      </c>
      <c r="V95" s="36" t="n">
        <v>0</v>
      </c>
      <c r="W95" s="36" t="n">
        <v>0</v>
      </c>
      <c r="X95" s="36" t="n">
        <v>0</v>
      </c>
      <c r="Y95" s="36" t="n">
        <v>0</v>
      </c>
      <c r="Z95" s="36" t="n">
        <v>0</v>
      </c>
      <c r="AA95" s="36" t="n">
        <v>0</v>
      </c>
      <c r="AB95" s="36" t="n">
        <v>0</v>
      </c>
    </row>
    <row r="96" customFormat="false" ht="15" hidden="false" customHeight="false" outlineLevel="0" collapsed="false">
      <c r="B96" s="14" t="s">
        <v>228</v>
      </c>
      <c r="D96" s="35" t="n">
        <v>40000</v>
      </c>
      <c r="E96" s="35" t="n">
        <v>171663646</v>
      </c>
      <c r="F96" s="35" t="n">
        <v>209575320</v>
      </c>
      <c r="G96" s="35" t="n">
        <v>481123641</v>
      </c>
      <c r="H96" s="35" t="n">
        <v>606724696</v>
      </c>
      <c r="I96" s="35" t="n">
        <v>618859190</v>
      </c>
      <c r="J96" s="35" t="n">
        <v>636995487</v>
      </c>
      <c r="K96" s="35" t="n">
        <v>720994138</v>
      </c>
      <c r="L96" s="35" t="n">
        <v>765463739</v>
      </c>
      <c r="M96" s="35" t="n">
        <v>922774276</v>
      </c>
      <c r="N96" s="35" t="n">
        <v>1017518404</v>
      </c>
      <c r="O96" s="35" t="n">
        <v>1044082236</v>
      </c>
      <c r="P96" s="35" t="n">
        <v>1204740285</v>
      </c>
      <c r="Q96" s="35" t="n">
        <v>1185169761</v>
      </c>
      <c r="R96" s="35" t="n">
        <v>1163074754</v>
      </c>
      <c r="S96" s="35" t="n">
        <v>1186336249</v>
      </c>
      <c r="T96" s="35" t="n">
        <v>1083697077</v>
      </c>
      <c r="U96" s="35" t="n">
        <v>1050131070</v>
      </c>
      <c r="V96" s="35" t="n">
        <v>562019731</v>
      </c>
      <c r="W96" s="35" t="n">
        <v>350704595</v>
      </c>
      <c r="X96" s="35" t="n">
        <v>357718686</v>
      </c>
      <c r="Y96" s="35" t="n">
        <v>364873060</v>
      </c>
      <c r="Z96" s="35" t="n">
        <v>276735890</v>
      </c>
      <c r="AA96" s="35" t="n">
        <v>240552041</v>
      </c>
      <c r="AB96" s="35" t="n">
        <v>245363081</v>
      </c>
    </row>
    <row r="97" customFormat="false" ht="15" hidden="false" customHeight="false" outlineLevel="0" collapsed="false">
      <c r="B97" s="14" t="s">
        <v>229</v>
      </c>
      <c r="D97" s="36" t="n">
        <v>0</v>
      </c>
      <c r="E97" s="36" t="n">
        <v>0</v>
      </c>
      <c r="F97" s="36" t="n">
        <v>0</v>
      </c>
      <c r="G97" s="36" t="n">
        <v>0</v>
      </c>
      <c r="H97" s="36" t="n">
        <v>0</v>
      </c>
      <c r="I97" s="36" t="n">
        <v>0</v>
      </c>
      <c r="J97" s="36" t="n">
        <v>0</v>
      </c>
      <c r="K97" s="36" t="n">
        <v>0</v>
      </c>
      <c r="L97" s="36" t="n">
        <v>0</v>
      </c>
      <c r="M97" s="36" t="n">
        <v>0</v>
      </c>
      <c r="N97" s="36" t="n">
        <v>0</v>
      </c>
      <c r="O97" s="36" t="n">
        <v>0</v>
      </c>
      <c r="P97" s="36" t="n">
        <v>0</v>
      </c>
      <c r="Q97" s="36" t="n">
        <v>0</v>
      </c>
      <c r="R97" s="36" t="n">
        <v>0</v>
      </c>
      <c r="S97" s="36" t="n">
        <v>0</v>
      </c>
      <c r="T97" s="36" t="n">
        <v>0</v>
      </c>
      <c r="U97" s="36" t="n">
        <v>0</v>
      </c>
      <c r="V97" s="36" t="n">
        <v>0</v>
      </c>
      <c r="W97" s="36" t="n">
        <v>0</v>
      </c>
      <c r="X97" s="36" t="n">
        <v>0</v>
      </c>
      <c r="Y97" s="36" t="n">
        <v>0</v>
      </c>
      <c r="Z97" s="36" t="n">
        <v>0</v>
      </c>
      <c r="AA97" s="36" t="n">
        <v>0</v>
      </c>
      <c r="AB97" s="36" t="n">
        <v>0</v>
      </c>
    </row>
    <row r="98" customFormat="false" ht="15" hidden="false" customHeight="false" outlineLevel="0" collapsed="false">
      <c r="B98" s="3" t="s">
        <v>406</v>
      </c>
      <c r="D98" s="23" t="n">
        <f aca="false">D91+D94+D95+D96+D97</f>
        <v>1040000</v>
      </c>
      <c r="E98" s="23" t="n">
        <f aca="false">E91+E94+E95+E96+E97</f>
        <v>220994353</v>
      </c>
      <c r="F98" s="23" t="n">
        <f aca="false">F91+F94+F95+F96+F97</f>
        <v>424382681</v>
      </c>
      <c r="G98" s="23" t="n">
        <f aca="false">G91+G94+G95+G96+G97</f>
        <v>1324514311</v>
      </c>
      <c r="H98" s="23" t="n">
        <f aca="false">H91+H94+H95+H96+H97</f>
        <v>1999254176</v>
      </c>
      <c r="I98" s="23" t="n">
        <f aca="false">I91+I94+I95+I96+I97</f>
        <v>2486004823</v>
      </c>
      <c r="J98" s="23" t="n">
        <f aca="false">J91+J94+J95+J96+J97</f>
        <v>2799382284</v>
      </c>
      <c r="K98" s="23" t="n">
        <f aca="false">K91+K94+K95+K96+K97</f>
        <v>3120529203</v>
      </c>
      <c r="L98" s="23" t="n">
        <f aca="false">L91+L94+L95+L96+L97</f>
        <v>3384340226</v>
      </c>
      <c r="M98" s="23" t="n">
        <f aca="false">M91+M94+M95+M96+M97</f>
        <v>3920724763</v>
      </c>
      <c r="N98" s="23" t="n">
        <f aca="false">N91+N94+N95+N96+N97</f>
        <v>4430439165</v>
      </c>
      <c r="O98" s="23" t="n">
        <f aca="false">O91+O94+O95+O96+O97</f>
        <v>4809397711</v>
      </c>
      <c r="P98" s="23" t="n">
        <f aca="false">P91+P94+P95+P96+P97</f>
        <v>5275358519</v>
      </c>
      <c r="Q98" s="23" t="n">
        <f aca="false">Q91+Q94+Q95+Q96+Q97</f>
        <v>5581254101</v>
      </c>
      <c r="R98" s="23" t="n">
        <f aca="false">R91+R94+R95+R96+R97</f>
        <v>5795826453</v>
      </c>
      <c r="S98" s="23" t="n">
        <f aca="false">S91+S94+S95+S96+S97</f>
        <v>6027489958</v>
      </c>
      <c r="T98" s="23" t="n">
        <f aca="false">T91+T94+T95+T96+T97</f>
        <v>6028186811</v>
      </c>
      <c r="U98" s="23" t="n">
        <f aca="false">U91+U94+U95+U96+U97</f>
        <v>6017722598</v>
      </c>
      <c r="V98" s="23" t="n">
        <f aca="false">V91+V94+V95+V96+V97</f>
        <v>4879686284</v>
      </c>
      <c r="W98" s="23" t="n">
        <f aca="false">W91+W94+W95+W96+W97</f>
        <v>3660478153</v>
      </c>
      <c r="X98" s="23" t="n">
        <f aca="false">X91+X94+X95+X96+X97</f>
        <v>2855530083</v>
      </c>
      <c r="Y98" s="23" t="n">
        <f aca="false">Y91+Y94+Y95+Y96+Y97</f>
        <v>2256571225</v>
      </c>
      <c r="Z98" s="23" t="n">
        <f aca="false">Z91+Z94+Z95+Z96+Z97</f>
        <v>1781876171</v>
      </c>
      <c r="AA98" s="23" t="n">
        <f aca="false">AA91+AA94+AA95+AA96+AA97</f>
        <v>1412406011</v>
      </c>
      <c r="AB98" s="23" t="n">
        <f aca="false">AB91+AB94+AB95+AB96+AB97</f>
        <v>1156451964</v>
      </c>
    </row>
    <row r="99" customFormat="false" ht="15" hidden="false" customHeight="false" outlineLevel="0" collapsed="false">
      <c r="B99" s="3" t="s">
        <v>230</v>
      </c>
      <c r="D99" s="22" t="n">
        <f aca="false">D83+D98</f>
        <v>7540000</v>
      </c>
      <c r="E99" s="22" t="n">
        <f aca="false">E83+E98</f>
        <v>226387686</v>
      </c>
      <c r="F99" s="22" t="n">
        <f aca="false">F83+F98</f>
        <v>428669348</v>
      </c>
      <c r="G99" s="22" t="n">
        <f aca="false">G83+G98</f>
        <v>1327694311</v>
      </c>
      <c r="H99" s="22" t="n">
        <f aca="false">H83+H98</f>
        <v>2001594176</v>
      </c>
      <c r="I99" s="22" t="n">
        <f aca="false">I83+I98</f>
        <v>2503504823</v>
      </c>
      <c r="J99" s="22" t="n">
        <f aca="false">J83+J98</f>
        <v>2831041808</v>
      </c>
      <c r="K99" s="22" t="n">
        <f aca="false">K83+K98</f>
        <v>3148807774</v>
      </c>
      <c r="L99" s="22" t="n">
        <f aca="false">L83+L98</f>
        <v>3409237845</v>
      </c>
      <c r="M99" s="22" t="n">
        <f aca="false">M83+M98</f>
        <v>3942241430</v>
      </c>
      <c r="N99" s="22" t="n">
        <f aca="false">N83+N98</f>
        <v>4464574879</v>
      </c>
      <c r="O99" s="22" t="n">
        <f aca="false">O83+O98</f>
        <v>4854911997</v>
      </c>
      <c r="P99" s="22" t="n">
        <f aca="false">P83+P98</f>
        <v>5314710900</v>
      </c>
      <c r="Q99" s="22" t="n">
        <f aca="false">Q83+Q98</f>
        <v>5614801720</v>
      </c>
      <c r="R99" s="22" t="n">
        <f aca="false">R83+R98</f>
        <v>5823926453</v>
      </c>
      <c r="S99" s="22" t="n">
        <f aca="false">S83+S98</f>
        <v>6050142339</v>
      </c>
      <c r="T99" s="22" t="n">
        <f aca="false">T83+T98</f>
        <v>6046241573</v>
      </c>
      <c r="U99" s="22" t="n">
        <f aca="false">U83+U98</f>
        <v>6032029741</v>
      </c>
      <c r="V99" s="22" t="n">
        <f aca="false">V83+V98</f>
        <v>4890602951</v>
      </c>
      <c r="W99" s="22" t="n">
        <f aca="false">W83+W98</f>
        <v>3668361486</v>
      </c>
      <c r="X99" s="22" t="n">
        <f aca="false">X83+X98</f>
        <v>2860380083</v>
      </c>
      <c r="Y99" s="22" t="n">
        <f aca="false">Y83+Y98</f>
        <v>2259571225</v>
      </c>
      <c r="Z99" s="22" t="n">
        <f aca="false">Z83+Z98</f>
        <v>1784209504</v>
      </c>
      <c r="AA99" s="22" t="n">
        <f aca="false">AA83+AA98</f>
        <v>1414072678</v>
      </c>
      <c r="AB99" s="22" t="n">
        <f aca="false">AB83+AB98</f>
        <v>1157451964</v>
      </c>
    </row>
    <row r="102" customFormat="false" ht="15" hidden="false" customHeight="false" outlineLevel="0" collapsed="false">
      <c r="B102" s="3" t="s">
        <v>407</v>
      </c>
    </row>
    <row r="103" customFormat="false" ht="15" hidden="false" customHeight="false" outlineLevel="0" collapsed="false">
      <c r="B103" s="3" t="s">
        <v>231</v>
      </c>
    </row>
    <row r="104" customFormat="false" ht="15" hidden="false" customHeight="false" outlineLevel="0" collapsed="false">
      <c r="B104" s="14" t="s">
        <v>181</v>
      </c>
      <c r="C104" s="14" t="s">
        <v>39</v>
      </c>
      <c r="D104" s="35" t="n">
        <v>-50000</v>
      </c>
      <c r="E104" s="35" t="n">
        <v>-47709</v>
      </c>
      <c r="F104" s="35" t="n">
        <v>-45326</v>
      </c>
      <c r="G104" s="35" t="n">
        <v>-42848</v>
      </c>
      <c r="H104" s="35" t="n">
        <v>-40271</v>
      </c>
      <c r="I104" s="35" t="n">
        <v>-37591</v>
      </c>
      <c r="J104" s="35" t="n">
        <v>-34804</v>
      </c>
      <c r="K104" s="35" t="n">
        <v>-31905</v>
      </c>
      <c r="L104" s="35" t="n">
        <v>-28890</v>
      </c>
      <c r="M104" s="35" t="n">
        <v>-25755</v>
      </c>
      <c r="N104" s="35" t="n">
        <v>-22494</v>
      </c>
      <c r="O104" s="35" t="n">
        <v>-19103</v>
      </c>
      <c r="P104" s="35" t="n">
        <v>-15576</v>
      </c>
      <c r="Q104" s="35" t="n">
        <v>-11908</v>
      </c>
      <c r="R104" s="35" t="n">
        <v>-8093</v>
      </c>
      <c r="S104" s="35" t="n">
        <v>-4126</v>
      </c>
      <c r="T104" s="35" t="n">
        <v>0</v>
      </c>
      <c r="U104" s="35" t="n">
        <v>0</v>
      </c>
      <c r="V104" s="35" t="n">
        <v>0</v>
      </c>
      <c r="W104" s="35" t="n">
        <v>0</v>
      </c>
      <c r="X104" s="35" t="n">
        <v>0</v>
      </c>
      <c r="Y104" s="35" t="n">
        <v>0</v>
      </c>
      <c r="Z104" s="35" t="n">
        <v>0</v>
      </c>
      <c r="AA104" s="35" t="n">
        <v>0</v>
      </c>
      <c r="AB104" s="35" t="n">
        <v>0</v>
      </c>
    </row>
    <row r="105" customFormat="false" ht="15" hidden="false" customHeight="false" outlineLevel="0" collapsed="false">
      <c r="B105" s="14" t="s">
        <v>183</v>
      </c>
      <c r="C105" s="14" t="s">
        <v>39</v>
      </c>
      <c r="D105" s="35" t="n">
        <v>0</v>
      </c>
      <c r="E105" s="35" t="n">
        <v>0</v>
      </c>
      <c r="F105" s="35" t="n">
        <v>-40000000</v>
      </c>
      <c r="G105" s="35" t="n">
        <v>-38239385</v>
      </c>
      <c r="H105" s="35" t="n">
        <v>-36399543</v>
      </c>
      <c r="I105" s="35" t="n">
        <v>-34476907</v>
      </c>
      <c r="J105" s="35" t="n">
        <v>-32467753</v>
      </c>
      <c r="K105" s="35" t="n">
        <v>-30368188</v>
      </c>
      <c r="L105" s="35" t="n">
        <v>-28174141</v>
      </c>
      <c r="M105" s="35" t="n">
        <v>-25881363</v>
      </c>
      <c r="N105" s="35" t="n">
        <v>-23485409</v>
      </c>
      <c r="O105" s="35" t="n">
        <v>-20981638</v>
      </c>
      <c r="P105" s="35" t="n">
        <v>-18365197</v>
      </c>
      <c r="Q105" s="35" t="n">
        <v>-15631016</v>
      </c>
      <c r="R105" s="35" t="n">
        <v>-12773797</v>
      </c>
      <c r="S105" s="35" t="n">
        <v>-9788003</v>
      </c>
      <c r="T105" s="35" t="n">
        <v>-6667848</v>
      </c>
      <c r="U105" s="35" t="n">
        <v>-3407287</v>
      </c>
      <c r="V105" s="35" t="n">
        <v>0</v>
      </c>
      <c r="W105" s="35" t="n">
        <v>0</v>
      </c>
      <c r="X105" s="35" t="n">
        <v>0</v>
      </c>
      <c r="Y105" s="35" t="n">
        <v>0</v>
      </c>
      <c r="Z105" s="35" t="n">
        <v>0</v>
      </c>
      <c r="AA105" s="35" t="n">
        <v>0</v>
      </c>
      <c r="AB105" s="35" t="n">
        <v>0</v>
      </c>
    </row>
    <row r="106" customFormat="false" ht="15" hidden="false" customHeight="false" outlineLevel="0" collapsed="false">
      <c r="B106" s="14" t="s">
        <v>185</v>
      </c>
      <c r="C106" s="14" t="s">
        <v>39</v>
      </c>
      <c r="D106" s="35" t="n">
        <v>0</v>
      </c>
      <c r="E106" s="35" t="n">
        <v>0</v>
      </c>
      <c r="F106" s="35" t="n">
        <v>0</v>
      </c>
      <c r="G106" s="35" t="n">
        <v>-60000000</v>
      </c>
      <c r="H106" s="35" t="n">
        <v>-57867227</v>
      </c>
      <c r="I106" s="35" t="n">
        <v>-55627815</v>
      </c>
      <c r="J106" s="35" t="n">
        <v>-53276432</v>
      </c>
      <c r="K106" s="35" t="n">
        <v>-50807480</v>
      </c>
      <c r="L106" s="35" t="n">
        <v>-48215081</v>
      </c>
      <c r="M106" s="35" t="n">
        <v>-45493062</v>
      </c>
      <c r="N106" s="35" t="n">
        <v>-42634941</v>
      </c>
      <c r="O106" s="35" t="n">
        <v>-39633915</v>
      </c>
      <c r="P106" s="35" t="n">
        <v>-36482838</v>
      </c>
      <c r="Q106" s="35" t="n">
        <v>-33174206</v>
      </c>
      <c r="R106" s="35" t="n">
        <v>-29700143</v>
      </c>
      <c r="S106" s="35" t="n">
        <v>-26052377</v>
      </c>
      <c r="T106" s="35" t="n">
        <v>-22222222</v>
      </c>
      <c r="U106" s="35" t="n">
        <v>-18200560</v>
      </c>
      <c r="V106" s="35" t="n">
        <v>-13977815</v>
      </c>
      <c r="W106" s="35" t="n">
        <v>-9543932</v>
      </c>
      <c r="X106" s="35" t="n">
        <v>-4888356</v>
      </c>
      <c r="Y106" s="35" t="n">
        <v>0</v>
      </c>
      <c r="Z106" s="35" t="n">
        <v>0</v>
      </c>
      <c r="AA106" s="35" t="n">
        <v>0</v>
      </c>
      <c r="AB106" s="35" t="n">
        <v>0</v>
      </c>
    </row>
    <row r="107" customFormat="false" ht="15" hidden="false" customHeight="false" outlineLevel="0" collapsed="false">
      <c r="B107" s="14" t="s">
        <v>187</v>
      </c>
      <c r="C107" s="14" t="s">
        <v>39</v>
      </c>
      <c r="D107" s="35" t="n">
        <v>0</v>
      </c>
      <c r="E107" s="35" t="n">
        <v>0</v>
      </c>
      <c r="F107" s="35" t="n">
        <v>0</v>
      </c>
      <c r="G107" s="35" t="n">
        <v>0</v>
      </c>
      <c r="H107" s="35" t="n">
        <v>-80000000</v>
      </c>
      <c r="I107" s="35" t="n">
        <v>-77507996</v>
      </c>
      <c r="J107" s="35" t="n">
        <v>-74878931</v>
      </c>
      <c r="K107" s="35" t="n">
        <v>-72105268</v>
      </c>
      <c r="L107" s="35" t="n">
        <v>-69179053</v>
      </c>
      <c r="M107" s="35" t="n">
        <v>-66091896</v>
      </c>
      <c r="N107" s="35" t="n">
        <v>-62834946</v>
      </c>
      <c r="O107" s="35" t="n">
        <v>-59398864</v>
      </c>
      <c r="P107" s="35" t="n">
        <v>-55773797</v>
      </c>
      <c r="Q107" s="35" t="n">
        <v>-51949351</v>
      </c>
      <c r="R107" s="35" t="n">
        <v>-47914561</v>
      </c>
      <c r="S107" s="35" t="n">
        <v>-43657857</v>
      </c>
      <c r="T107" s="35" t="n">
        <v>-39167035</v>
      </c>
      <c r="U107" s="35" t="n">
        <v>-34429217</v>
      </c>
      <c r="V107" s="35" t="n">
        <v>-29430820</v>
      </c>
      <c r="W107" s="35" t="n">
        <v>-24157510</v>
      </c>
      <c r="X107" s="35" t="n">
        <v>-18594169</v>
      </c>
      <c r="Y107" s="35" t="n">
        <v>-12724844</v>
      </c>
      <c r="Z107" s="35" t="n">
        <v>-6532706</v>
      </c>
      <c r="AA107" s="35" t="n">
        <v>0</v>
      </c>
      <c r="AB107" s="35" t="n">
        <v>0</v>
      </c>
    </row>
    <row r="108" customFormat="false" ht="15" hidden="false" customHeight="false" outlineLevel="0" collapsed="false">
      <c r="B108" s="14" t="s">
        <v>189</v>
      </c>
      <c r="C108" s="14" t="s">
        <v>39</v>
      </c>
      <c r="D108" s="35" t="n">
        <v>0</v>
      </c>
      <c r="E108" s="35" t="n">
        <v>0</v>
      </c>
      <c r="F108" s="35" t="n">
        <v>0</v>
      </c>
      <c r="G108" s="35" t="n">
        <v>0</v>
      </c>
      <c r="H108" s="35" t="n">
        <v>0</v>
      </c>
      <c r="I108" s="35" t="n">
        <v>-90000000</v>
      </c>
      <c r="J108" s="35" t="n">
        <v>-87334123</v>
      </c>
      <c r="K108" s="35" t="n">
        <v>-84508292</v>
      </c>
      <c r="L108" s="35" t="n">
        <v>-81512913</v>
      </c>
      <c r="M108" s="35" t="n">
        <v>-78337810</v>
      </c>
      <c r="N108" s="35" t="n">
        <v>-74972201</v>
      </c>
      <c r="O108" s="35" t="n">
        <v>-71404656</v>
      </c>
      <c r="P108" s="35" t="n">
        <v>-67623058</v>
      </c>
      <c r="Q108" s="35" t="n">
        <v>-63614564</v>
      </c>
      <c r="R108" s="35" t="n">
        <v>-59365560</v>
      </c>
      <c r="S108" s="35" t="n">
        <v>-54861616</v>
      </c>
      <c r="T108" s="35" t="n">
        <v>-50087436</v>
      </c>
      <c r="U108" s="35" t="n">
        <v>-45026804</v>
      </c>
      <c r="V108" s="35" t="n">
        <v>-39662535</v>
      </c>
      <c r="W108" s="35" t="n">
        <v>-33976410</v>
      </c>
      <c r="X108" s="35" t="n">
        <v>-27949117</v>
      </c>
      <c r="Y108" s="35" t="n">
        <v>-21560187</v>
      </c>
      <c r="Z108" s="35" t="n">
        <v>-14787921</v>
      </c>
      <c r="AA108" s="35" t="n">
        <v>-7609318</v>
      </c>
      <c r="AB108" s="35" t="n">
        <v>0</v>
      </c>
    </row>
    <row r="109" customFormat="false" ht="15" hidden="false" customHeight="false" outlineLevel="0" collapsed="false">
      <c r="B109" s="14" t="s">
        <v>233</v>
      </c>
      <c r="C109" s="14" t="s">
        <v>39</v>
      </c>
      <c r="D109" s="35" t="n">
        <v>-200000</v>
      </c>
      <c r="E109" s="35" t="n">
        <v>-6309497</v>
      </c>
      <c r="F109" s="35" t="n">
        <v>-10644247</v>
      </c>
      <c r="G109" s="35" t="n">
        <v>-40314790</v>
      </c>
      <c r="H109" s="35" t="n">
        <v>-55654286</v>
      </c>
      <c r="I109" s="35" t="n">
        <v>-55870099</v>
      </c>
      <c r="J109" s="35" t="n">
        <v>-57500918</v>
      </c>
      <c r="K109" s="35" t="n">
        <v>-61044031</v>
      </c>
      <c r="L109" s="35" t="n">
        <v>-65751544</v>
      </c>
      <c r="M109" s="35" t="n">
        <v>-83117800</v>
      </c>
      <c r="N109" s="35" t="n">
        <v>-91551382</v>
      </c>
      <c r="O109" s="35" t="n">
        <v>-93809136</v>
      </c>
      <c r="P109" s="35" t="n">
        <v>-96182674</v>
      </c>
      <c r="Q109" s="35" t="n">
        <v>-107053023</v>
      </c>
      <c r="R109" s="35" t="n">
        <v>-102803819</v>
      </c>
      <c r="S109" s="35" t="n">
        <v>-104970471</v>
      </c>
      <c r="T109" s="35" t="n">
        <v>-99275573</v>
      </c>
      <c r="U109" s="35" t="n">
        <v>-93679631</v>
      </c>
      <c r="V109" s="35" t="n">
        <v>-37988511</v>
      </c>
      <c r="W109" s="35" t="n">
        <v>-9459352</v>
      </c>
      <c r="X109" s="35" t="n">
        <v>-9377007</v>
      </c>
      <c r="Y109" s="35" t="n">
        <v>-9208001</v>
      </c>
      <c r="Z109" s="35" t="n">
        <v>-14319012</v>
      </c>
      <c r="AA109" s="35" t="n">
        <v>-8979910</v>
      </c>
      <c r="AB109" s="35" t="n">
        <v>-9779552</v>
      </c>
    </row>
    <row r="110" customFormat="false" ht="15" hidden="false" customHeight="false" outlineLevel="0" collapsed="false">
      <c r="B110" s="14" t="s">
        <v>234</v>
      </c>
      <c r="C110" s="14" t="s">
        <v>39</v>
      </c>
      <c r="D110" s="35" t="n">
        <v>-90000</v>
      </c>
      <c r="E110" s="35" t="n">
        <v>-22052845</v>
      </c>
      <c r="F110" s="35" t="n">
        <v>-19570833</v>
      </c>
      <c r="G110" s="35" t="n">
        <v>-98825713</v>
      </c>
      <c r="H110" s="35" t="n">
        <v>-134320869</v>
      </c>
      <c r="I110" s="35" t="n">
        <v>-135429970</v>
      </c>
      <c r="J110" s="35" t="n">
        <v>-138501259</v>
      </c>
      <c r="K110" s="35" t="n">
        <v>-147555803</v>
      </c>
      <c r="L110" s="35" t="n">
        <v>-152335504</v>
      </c>
      <c r="M110" s="35" t="n">
        <v>-199033345</v>
      </c>
      <c r="N110" s="35" t="n">
        <v>-222304810</v>
      </c>
      <c r="O110" s="35" t="n">
        <v>-225670756</v>
      </c>
      <c r="P110" s="35" t="n">
        <v>-243133792</v>
      </c>
      <c r="Q110" s="35" t="n">
        <v>-246571424</v>
      </c>
      <c r="R110" s="35" t="n">
        <v>-246182793</v>
      </c>
      <c r="S110" s="35" t="n">
        <v>-254143107</v>
      </c>
      <c r="T110" s="35" t="n">
        <v>-233768308</v>
      </c>
      <c r="U110" s="35" t="n">
        <v>-230027985</v>
      </c>
      <c r="V110" s="35" t="n">
        <v>-77462271</v>
      </c>
      <c r="W110" s="35" t="n">
        <v>-5769871</v>
      </c>
      <c r="X110" s="35" t="n">
        <v>-10847687</v>
      </c>
      <c r="Y110" s="35" t="n">
        <v>-12665881</v>
      </c>
      <c r="Z110" s="35" t="n">
        <v>-14078609</v>
      </c>
      <c r="AA110" s="35" t="n">
        <v>-13269734</v>
      </c>
      <c r="AB110" s="35" t="n">
        <v>-12720595</v>
      </c>
    </row>
    <row r="111" customFormat="false" ht="15" hidden="false" customHeight="false" outlineLevel="0" collapsed="false">
      <c r="B111" s="14" t="s">
        <v>235</v>
      </c>
      <c r="C111" s="14" t="s">
        <v>39</v>
      </c>
      <c r="D111" s="35" t="n">
        <v>-500000</v>
      </c>
      <c r="E111" s="35" t="n">
        <v>-11689878</v>
      </c>
      <c r="F111" s="35" t="n">
        <v>-12389523</v>
      </c>
      <c r="G111" s="35" t="n">
        <v>-17988386</v>
      </c>
      <c r="H111" s="35" t="n">
        <v>-19473124</v>
      </c>
      <c r="I111" s="35" t="n">
        <v>-20005483</v>
      </c>
      <c r="J111" s="35" t="n">
        <v>-20649567</v>
      </c>
      <c r="K111" s="35" t="n">
        <v>-29005973</v>
      </c>
      <c r="L111" s="35" t="n">
        <v>-30135822</v>
      </c>
      <c r="M111" s="35" t="n">
        <v>-33166654</v>
      </c>
      <c r="N111" s="35" t="n">
        <v>-36545773</v>
      </c>
      <c r="O111" s="35" t="n">
        <v>-37619700</v>
      </c>
      <c r="P111" s="35" t="n">
        <v>-87259295</v>
      </c>
      <c r="Q111" s="35" t="n">
        <v>-78853342</v>
      </c>
      <c r="R111" s="35" t="n">
        <v>-81104597</v>
      </c>
      <c r="S111" s="35" t="n">
        <v>-83421325</v>
      </c>
      <c r="T111" s="35" t="n">
        <v>-77743208</v>
      </c>
      <c r="U111" s="35" t="n">
        <v>-79972889</v>
      </c>
      <c r="V111" s="35" t="n">
        <v>-71830849</v>
      </c>
      <c r="W111" s="35" t="n">
        <v>-73940068</v>
      </c>
      <c r="X111" s="35" t="n">
        <v>-76111870</v>
      </c>
      <c r="Y111" s="35" t="n">
        <v>-78348119</v>
      </c>
      <c r="Z111" s="35" t="n">
        <v>-65371457</v>
      </c>
      <c r="AA111" s="35" t="n">
        <v>-67305462</v>
      </c>
      <c r="AB111" s="35" t="n">
        <v>-69297056</v>
      </c>
    </row>
    <row r="112" customFormat="false" ht="15" hidden="false" customHeight="false" outlineLevel="0" collapsed="false">
      <c r="B112" s="14" t="s">
        <v>236</v>
      </c>
      <c r="C112" s="14" t="s">
        <v>39</v>
      </c>
      <c r="D112" s="35" t="n">
        <v>-100000</v>
      </c>
      <c r="E112" s="35" t="n">
        <v>-3265000</v>
      </c>
      <c r="F112" s="35" t="n">
        <v>-6430000</v>
      </c>
      <c r="G112" s="35" t="n">
        <v>-9985000</v>
      </c>
      <c r="H112" s="35" t="n">
        <v>-13540000</v>
      </c>
      <c r="I112" s="35" t="n">
        <v>-17095000</v>
      </c>
      <c r="J112" s="35" t="n">
        <v>-20650000</v>
      </c>
      <c r="K112" s="35" t="n">
        <v>-27085000</v>
      </c>
      <c r="L112" s="35" t="n">
        <v>-33520000</v>
      </c>
      <c r="M112" s="35" t="n">
        <v>-39955000</v>
      </c>
      <c r="N112" s="35" t="n">
        <v>-46390000</v>
      </c>
      <c r="O112" s="35" t="n">
        <v>-52825000</v>
      </c>
      <c r="P112" s="35" t="n">
        <v>-59260000</v>
      </c>
      <c r="Q112" s="35" t="n">
        <v>-48903333</v>
      </c>
      <c r="R112" s="35" t="n">
        <v>-38546667</v>
      </c>
      <c r="S112" s="35" t="n">
        <v>-42590000</v>
      </c>
      <c r="T112" s="35" t="n">
        <v>-40060000</v>
      </c>
      <c r="U112" s="35" t="n">
        <v>-37530000</v>
      </c>
      <c r="V112" s="35" t="n">
        <v>-36510000</v>
      </c>
      <c r="W112" s="35" t="n">
        <v>-37440000</v>
      </c>
      <c r="X112" s="35" t="n">
        <v>-40320000</v>
      </c>
      <c r="Y112" s="35" t="n">
        <v>-43200000</v>
      </c>
      <c r="Z112" s="35" t="n">
        <v>-21600000</v>
      </c>
      <c r="AA112" s="35" t="n">
        <v>0</v>
      </c>
      <c r="AB112" s="35" t="n">
        <v>0</v>
      </c>
    </row>
    <row r="113" customFormat="false" ht="15" hidden="false" customHeight="false" outlineLevel="0" collapsed="false">
      <c r="B113" s="14" t="s">
        <v>237</v>
      </c>
      <c r="C113" s="14" t="s">
        <v>39</v>
      </c>
      <c r="D113" s="35" t="n">
        <v>0</v>
      </c>
      <c r="E113" s="35" t="n">
        <v>0</v>
      </c>
      <c r="F113" s="35" t="n">
        <v>0</v>
      </c>
      <c r="G113" s="35" t="n">
        <v>0</v>
      </c>
      <c r="H113" s="35" t="n">
        <v>0</v>
      </c>
      <c r="I113" s="35" t="n">
        <v>0</v>
      </c>
      <c r="J113" s="35" t="n">
        <v>0</v>
      </c>
      <c r="K113" s="35" t="n">
        <v>0</v>
      </c>
      <c r="L113" s="35" t="n">
        <v>0</v>
      </c>
      <c r="M113" s="35" t="n">
        <v>0</v>
      </c>
      <c r="N113" s="35" t="n">
        <v>0</v>
      </c>
      <c r="O113" s="35" t="n">
        <v>0</v>
      </c>
      <c r="P113" s="35" t="n">
        <v>0</v>
      </c>
      <c r="Q113" s="35" t="n">
        <v>0</v>
      </c>
      <c r="R113" s="35" t="n">
        <v>0</v>
      </c>
      <c r="S113" s="35" t="n">
        <v>0</v>
      </c>
      <c r="T113" s="35" t="n">
        <v>0</v>
      </c>
      <c r="U113" s="35" t="n">
        <v>0</v>
      </c>
      <c r="V113" s="35" t="n">
        <v>0</v>
      </c>
      <c r="W113" s="35" t="n">
        <v>0</v>
      </c>
      <c r="X113" s="35" t="n">
        <v>0</v>
      </c>
      <c r="Y113" s="35" t="n">
        <v>0</v>
      </c>
      <c r="Z113" s="35" t="n">
        <v>0</v>
      </c>
      <c r="AA113" s="35" t="n">
        <v>0</v>
      </c>
      <c r="AB113" s="35" t="n">
        <v>0</v>
      </c>
    </row>
    <row r="114" customFormat="false" ht="15" hidden="false" customHeight="false" outlineLevel="0" collapsed="false">
      <c r="B114" s="3" t="s">
        <v>238</v>
      </c>
      <c r="D114" s="23" t="n">
        <f aca="false">SUM(D104:D108)+SUM(D109:D113)</f>
        <v>-940000</v>
      </c>
      <c r="E114" s="23" t="n">
        <f aca="false">SUM(E104:E108)+SUM(E109:E113)</f>
        <v>-43364929</v>
      </c>
      <c r="F114" s="23" t="n">
        <f aca="false">SUM(F104:F108)+SUM(F109:F113)</f>
        <v>-89079929</v>
      </c>
      <c r="G114" s="23" t="n">
        <f aca="false">SUM(G104:G108)+SUM(G109:G113)</f>
        <v>-265396122</v>
      </c>
      <c r="H114" s="23" t="n">
        <f aca="false">SUM(H104:H108)+SUM(H109:H113)</f>
        <v>-397295320</v>
      </c>
      <c r="I114" s="23" t="n">
        <f aca="false">SUM(I104:I108)+SUM(I109:I113)</f>
        <v>-486050861</v>
      </c>
      <c r="J114" s="23" t="n">
        <f aca="false">SUM(J104:J108)+SUM(J109:J113)</f>
        <v>-485293787</v>
      </c>
      <c r="K114" s="23" t="n">
        <f aca="false">SUM(K104:K108)+SUM(K109:K113)</f>
        <v>-502511940</v>
      </c>
      <c r="L114" s="23" t="n">
        <f aca="false">SUM(L104:L108)+SUM(L109:L113)</f>
        <v>-508852948</v>
      </c>
      <c r="M114" s="23" t="n">
        <f aca="false">SUM(M104:M108)+SUM(M109:M113)</f>
        <v>-571102685</v>
      </c>
      <c r="N114" s="23" t="n">
        <f aca="false">SUM(N104:N108)+SUM(N109:N113)</f>
        <v>-600741956</v>
      </c>
      <c r="O114" s="23" t="n">
        <f aca="false">SUM(O104:O108)+SUM(O109:O113)</f>
        <v>-601362768</v>
      </c>
      <c r="P114" s="23" t="n">
        <f aca="false">SUM(P104:P108)+SUM(P109:P113)</f>
        <v>-664096227</v>
      </c>
      <c r="Q114" s="23" t="n">
        <f aca="false">SUM(Q104:Q108)+SUM(Q109:Q113)</f>
        <v>-645762167</v>
      </c>
      <c r="R114" s="23" t="n">
        <f aca="false">SUM(R104:R108)+SUM(R109:R113)</f>
        <v>-618400030</v>
      </c>
      <c r="S114" s="23" t="n">
        <f aca="false">SUM(S104:S108)+SUM(S109:S113)</f>
        <v>-619488882</v>
      </c>
      <c r="T114" s="23" t="n">
        <f aca="false">SUM(T104:T108)+SUM(T109:T113)</f>
        <v>-568991630</v>
      </c>
      <c r="U114" s="23" t="n">
        <f aca="false">SUM(U104:U108)+SUM(U109:U113)</f>
        <v>-542274373</v>
      </c>
      <c r="V114" s="23" t="n">
        <f aca="false">SUM(V104:V108)+SUM(V109:V113)</f>
        <v>-306862801</v>
      </c>
      <c r="W114" s="23" t="n">
        <f aca="false">SUM(W104:W108)+SUM(W109:W113)</f>
        <v>-194287143</v>
      </c>
      <c r="X114" s="23" t="n">
        <f aca="false">SUM(X104:X108)+SUM(X109:X113)</f>
        <v>-188088206</v>
      </c>
      <c r="Y114" s="23" t="n">
        <f aca="false">SUM(Y104:Y108)+SUM(Y109:Y113)</f>
        <v>-177707032</v>
      </c>
      <c r="Z114" s="23" t="n">
        <f aca="false">SUM(Z104:Z108)+SUM(Z109:Z113)</f>
        <v>-136689705</v>
      </c>
      <c r="AA114" s="23" t="n">
        <f aca="false">SUM(AA104:AA108)+SUM(AA109:AA113)</f>
        <v>-97164424</v>
      </c>
      <c r="AB114" s="23" t="n">
        <f aca="false">SUM(AB104:AB108)+SUM(AB109:AB113)</f>
        <v>-91797203</v>
      </c>
    </row>
    <row r="116" customFormat="false" ht="15" hidden="false" customHeight="false" outlineLevel="0" collapsed="false">
      <c r="B116" s="3" t="s">
        <v>239</v>
      </c>
    </row>
    <row r="117" customFormat="false" ht="15" hidden="false" customHeight="false" outlineLevel="0" collapsed="false">
      <c r="B117" s="14" t="s">
        <v>240</v>
      </c>
      <c r="D117" s="36" t="n">
        <v>-6600000</v>
      </c>
      <c r="E117" s="36" t="n">
        <v>-6600000</v>
      </c>
      <c r="F117" s="36" t="n">
        <v>-6600000</v>
      </c>
      <c r="G117" s="36" t="n">
        <v>-6600000</v>
      </c>
      <c r="H117" s="36" t="n">
        <v>-6600000</v>
      </c>
      <c r="I117" s="36" t="n">
        <v>-6600000</v>
      </c>
      <c r="J117" s="36" t="n">
        <v>-6600000</v>
      </c>
      <c r="K117" s="36" t="n">
        <v>-6600000</v>
      </c>
      <c r="L117" s="36" t="n">
        <v>-6600000</v>
      </c>
      <c r="M117" s="36" t="n">
        <v>-6600000</v>
      </c>
      <c r="N117" s="36" t="n">
        <v>-6600000</v>
      </c>
      <c r="O117" s="36" t="n">
        <v>-6600000</v>
      </c>
      <c r="P117" s="36" t="n">
        <v>-6600000</v>
      </c>
      <c r="Q117" s="36" t="n">
        <v>-6600000</v>
      </c>
      <c r="R117" s="36" t="n">
        <v>-6600000</v>
      </c>
      <c r="S117" s="36" t="n">
        <v>-6600000</v>
      </c>
      <c r="T117" s="36" t="n">
        <v>-6600000</v>
      </c>
      <c r="U117" s="36" t="n">
        <v>-6600000</v>
      </c>
      <c r="V117" s="36" t="n">
        <v>-6600000</v>
      </c>
      <c r="W117" s="36" t="n">
        <v>-6600000</v>
      </c>
      <c r="X117" s="36" t="n">
        <v>-6600000</v>
      </c>
      <c r="Y117" s="36" t="n">
        <v>-6600000</v>
      </c>
      <c r="Z117" s="36" t="n">
        <v>-6600000</v>
      </c>
      <c r="AA117" s="36" t="n">
        <v>-6600000</v>
      </c>
      <c r="AB117" s="36" t="n">
        <v>-6600000</v>
      </c>
    </row>
    <row r="118" customFormat="false" ht="15" hidden="false" customHeight="false" outlineLevel="0" collapsed="false">
      <c r="B118" s="14" t="s">
        <v>241</v>
      </c>
      <c r="D118" s="35" t="n">
        <v>0</v>
      </c>
      <c r="E118" s="35" t="n">
        <v>-176422758</v>
      </c>
      <c r="F118" s="35" t="n">
        <v>-332989419</v>
      </c>
      <c r="G118" s="35" t="n">
        <v>-1055698188</v>
      </c>
      <c r="H118" s="35" t="n">
        <v>-1597698855</v>
      </c>
      <c r="I118" s="35" t="n">
        <v>-2010853962</v>
      </c>
      <c r="J118" s="35" t="n">
        <v>-2339148023</v>
      </c>
      <c r="K118" s="35" t="n">
        <v>-2639695835</v>
      </c>
      <c r="L118" s="35" t="n">
        <v>-2893784898</v>
      </c>
      <c r="M118" s="35" t="n">
        <v>-3364538745</v>
      </c>
      <c r="N118" s="35" t="n">
        <v>-3857232921</v>
      </c>
      <c r="O118" s="35" t="n">
        <v>-4246949229</v>
      </c>
      <c r="P118" s="35" t="n">
        <v>-4644014675</v>
      </c>
      <c r="Q118" s="35" t="n">
        <v>-4962439553</v>
      </c>
      <c r="R118" s="35" t="n">
        <v>-5198926423</v>
      </c>
      <c r="S118" s="35" t="n">
        <v>-5424053456</v>
      </c>
      <c r="T118" s="35" t="n">
        <v>-5470649943</v>
      </c>
      <c r="U118" s="35" t="n">
        <v>-5483155368</v>
      </c>
      <c r="V118" s="35" t="n">
        <v>-4577140151</v>
      </c>
      <c r="W118" s="35" t="n">
        <v>-3467474342</v>
      </c>
      <c r="X118" s="35" t="n">
        <v>-2665691878</v>
      </c>
      <c r="Y118" s="35" t="n">
        <v>-2075264194</v>
      </c>
      <c r="Z118" s="35" t="n">
        <v>-1640919800</v>
      </c>
      <c r="AA118" s="35" t="n">
        <v>-1310308254</v>
      </c>
      <c r="AB118" s="35" t="n">
        <v>-1059054761</v>
      </c>
    </row>
    <row r="119" customFormat="false" ht="15" hidden="false" customHeight="false" outlineLevel="0" collapsed="false">
      <c r="B119" s="3" t="s">
        <v>242</v>
      </c>
      <c r="D119" s="23" t="n">
        <f aca="false">D117+D118</f>
        <v>-6600000</v>
      </c>
      <c r="E119" s="23" t="n">
        <f aca="false">E117+E118</f>
        <v>-183022758</v>
      </c>
      <c r="F119" s="23" t="n">
        <f aca="false">F117+F118</f>
        <v>-339589419</v>
      </c>
      <c r="G119" s="23" t="n">
        <f aca="false">G117+G118</f>
        <v>-1062298188</v>
      </c>
      <c r="H119" s="23" t="n">
        <f aca="false">H117+H118</f>
        <v>-1604298855</v>
      </c>
      <c r="I119" s="23" t="n">
        <f aca="false">I117+I118</f>
        <v>-2017453962</v>
      </c>
      <c r="J119" s="23" t="n">
        <f aca="false">J117+J118</f>
        <v>-2345748023</v>
      </c>
      <c r="K119" s="23" t="n">
        <f aca="false">K117+K118</f>
        <v>-2646295835</v>
      </c>
      <c r="L119" s="23" t="n">
        <f aca="false">L117+L118</f>
        <v>-2900384898</v>
      </c>
      <c r="M119" s="23" t="n">
        <f aca="false">M117+M118</f>
        <v>-3371138745</v>
      </c>
      <c r="N119" s="23" t="n">
        <f aca="false">N117+N118</f>
        <v>-3863832921</v>
      </c>
      <c r="O119" s="23" t="n">
        <f aca="false">O117+O118</f>
        <v>-4253549229</v>
      </c>
      <c r="P119" s="23" t="n">
        <f aca="false">P117+P118</f>
        <v>-4650614675</v>
      </c>
      <c r="Q119" s="23" t="n">
        <f aca="false">Q117+Q118</f>
        <v>-4969039553</v>
      </c>
      <c r="R119" s="23" t="n">
        <f aca="false">R117+R118</f>
        <v>-5205526423</v>
      </c>
      <c r="S119" s="23" t="n">
        <f aca="false">S117+S118</f>
        <v>-5430653456</v>
      </c>
      <c r="T119" s="23" t="n">
        <f aca="false">T117+T118</f>
        <v>-5477249943</v>
      </c>
      <c r="U119" s="23" t="n">
        <f aca="false">U117+U118</f>
        <v>-5489755368</v>
      </c>
      <c r="V119" s="23" t="n">
        <f aca="false">V117+V118</f>
        <v>-4583740151</v>
      </c>
      <c r="W119" s="23" t="n">
        <f aca="false">W117+W118</f>
        <v>-3474074342</v>
      </c>
      <c r="X119" s="23" t="n">
        <f aca="false">X117+X118</f>
        <v>-2672291878</v>
      </c>
      <c r="Y119" s="23" t="n">
        <f aca="false">Y117+Y118</f>
        <v>-2081864194</v>
      </c>
      <c r="Z119" s="23" t="n">
        <f aca="false">Z117+Z118</f>
        <v>-1647519800</v>
      </c>
      <c r="AA119" s="23" t="n">
        <f aca="false">AA117+AA118</f>
        <v>-1316908254</v>
      </c>
      <c r="AB119" s="23" t="n">
        <f aca="false">AB117+AB118</f>
        <v>-1065654761</v>
      </c>
    </row>
    <row r="120" customFormat="false" ht="15" hidden="false" customHeight="false" outlineLevel="0" collapsed="false">
      <c r="B120" s="3" t="s">
        <v>243</v>
      </c>
      <c r="D120" s="22" t="n">
        <f aca="false">D114+D119</f>
        <v>-7540000</v>
      </c>
      <c r="E120" s="22" t="n">
        <f aca="false">E114+E119</f>
        <v>-226387687</v>
      </c>
      <c r="F120" s="22" t="n">
        <f aca="false">F114+F119</f>
        <v>-428669348</v>
      </c>
      <c r="G120" s="22" t="n">
        <f aca="false">G114+G119</f>
        <v>-1327694310</v>
      </c>
      <c r="H120" s="22" t="n">
        <f aca="false">H114+H119</f>
        <v>-2001594175</v>
      </c>
      <c r="I120" s="22" t="n">
        <f aca="false">I114+I119</f>
        <v>-2503504823</v>
      </c>
      <c r="J120" s="22" t="n">
        <f aca="false">J114+J119</f>
        <v>-2831041810</v>
      </c>
      <c r="K120" s="22" t="n">
        <f aca="false">K114+K119</f>
        <v>-3148807775</v>
      </c>
      <c r="L120" s="22" t="n">
        <f aca="false">L114+L119</f>
        <v>-3409237846</v>
      </c>
      <c r="M120" s="22" t="n">
        <f aca="false">M114+M119</f>
        <v>-3942241430</v>
      </c>
      <c r="N120" s="22" t="n">
        <f aca="false">N114+N119</f>
        <v>-4464574877</v>
      </c>
      <c r="O120" s="22" t="n">
        <f aca="false">O114+O119</f>
        <v>-4854911997</v>
      </c>
      <c r="P120" s="22" t="n">
        <f aca="false">P114+P119</f>
        <v>-5314710902</v>
      </c>
      <c r="Q120" s="22" t="n">
        <f aca="false">Q114+Q119</f>
        <v>-5614801720</v>
      </c>
      <c r="R120" s="22" t="n">
        <f aca="false">R114+R119</f>
        <v>-5823926453</v>
      </c>
      <c r="S120" s="22" t="n">
        <f aca="false">S114+S119</f>
        <v>-6050142338</v>
      </c>
      <c r="T120" s="22" t="n">
        <f aca="false">T114+T119</f>
        <v>-6046241573</v>
      </c>
      <c r="U120" s="22" t="n">
        <f aca="false">U114+U119</f>
        <v>-6032029741</v>
      </c>
      <c r="V120" s="22" t="n">
        <f aca="false">V114+V119</f>
        <v>-4890602952</v>
      </c>
      <c r="W120" s="22" t="n">
        <f aca="false">W114+W119</f>
        <v>-3668361485</v>
      </c>
      <c r="X120" s="22" t="n">
        <f aca="false">X114+X119</f>
        <v>-2860380084</v>
      </c>
      <c r="Y120" s="22" t="n">
        <f aca="false">Y114+Y119</f>
        <v>-2259571226</v>
      </c>
      <c r="Z120" s="22" t="n">
        <f aca="false">Z114+Z119</f>
        <v>-1784209505</v>
      </c>
      <c r="AA120" s="22" t="n">
        <f aca="false">AA114+AA119</f>
        <v>-1414072678</v>
      </c>
      <c r="AB120" s="22" t="n">
        <f aca="false">AB114+AB119</f>
        <v>-1157451964</v>
      </c>
    </row>
    <row r="122" customFormat="false" ht="15" hidden="false" customHeight="false" outlineLevel="0" collapsed="false">
      <c r="B122" s="3" t="s">
        <v>244</v>
      </c>
      <c r="D122" s="12" t="str">
        <f aca="false">IF(ABS(D99+D120)&lt;1,"OK","ERROR")</f>
        <v>OK</v>
      </c>
      <c r="E122" s="12" t="str">
        <f aca="false">IF(ABS(E99+E120)&lt;1,"OK","ERROR")</f>
        <v>ERROR</v>
      </c>
      <c r="F122" s="12" t="str">
        <f aca="false">IF(ABS(F99+F120)&lt;1,"OK","ERROR")</f>
        <v>OK</v>
      </c>
      <c r="G122" s="12" t="str">
        <f aca="false">IF(ABS(G99+G120)&lt;1,"OK","ERROR")</f>
        <v>ERROR</v>
      </c>
      <c r="H122" s="12" t="str">
        <f aca="false">IF(ABS(H99+H120)&lt;1,"OK","ERROR")</f>
        <v>ERROR</v>
      </c>
      <c r="I122" s="12" t="str">
        <f aca="false">IF(ABS(I99+I120)&lt;1,"OK","ERROR")</f>
        <v>OK</v>
      </c>
      <c r="J122" s="12" t="str">
        <f aca="false">IF(ABS(J99+J120)&lt;1,"OK","ERROR")</f>
        <v>ERROR</v>
      </c>
      <c r="K122" s="12" t="str">
        <f aca="false">IF(ABS(K99+K120)&lt;1,"OK","ERROR")</f>
        <v>ERROR</v>
      </c>
      <c r="L122" s="12" t="str">
        <f aca="false">IF(ABS(L99+L120)&lt;1,"OK","ERROR")</f>
        <v>ERROR</v>
      </c>
      <c r="M122" s="12" t="str">
        <f aca="false">IF(ABS(M99+M120)&lt;1,"OK","ERROR")</f>
        <v>OK</v>
      </c>
      <c r="N122" s="12" t="str">
        <f aca="false">IF(ABS(N99+N120)&lt;1,"OK","ERROR")</f>
        <v>ERROR</v>
      </c>
      <c r="O122" s="12" t="str">
        <f aca="false">IF(ABS(O99+O120)&lt;1,"OK","ERROR")</f>
        <v>OK</v>
      </c>
      <c r="P122" s="12" t="str">
        <f aca="false">IF(ABS(P99+P120)&lt;1,"OK","ERROR")</f>
        <v>ERROR</v>
      </c>
      <c r="Q122" s="12" t="str">
        <f aca="false">IF(ABS(Q99+Q120)&lt;1,"OK","ERROR")</f>
        <v>OK</v>
      </c>
      <c r="R122" s="12" t="str">
        <f aca="false">IF(ABS(R99+R120)&lt;1,"OK","ERROR")</f>
        <v>OK</v>
      </c>
      <c r="S122" s="12" t="str">
        <f aca="false">IF(ABS(S99+S120)&lt;1,"OK","ERROR")</f>
        <v>ERROR</v>
      </c>
      <c r="T122" s="12" t="str">
        <f aca="false">IF(ABS(T99+T120)&lt;1,"OK","ERROR")</f>
        <v>OK</v>
      </c>
      <c r="U122" s="12" t="str">
        <f aca="false">IF(ABS(U99+U120)&lt;1,"OK","ERROR")</f>
        <v>OK</v>
      </c>
      <c r="V122" s="12" t="str">
        <f aca="false">IF(ABS(V99+V120)&lt;1,"OK","ERROR")</f>
        <v>ERROR</v>
      </c>
      <c r="W122" s="12" t="str">
        <f aca="false">IF(ABS(W99+W120)&lt;1,"OK","ERROR")</f>
        <v>ERROR</v>
      </c>
      <c r="X122" s="12" t="str">
        <f aca="false">IF(ABS(X99+X120)&lt;1,"OK","ERROR")</f>
        <v>ERROR</v>
      </c>
      <c r="Y122" s="12" t="str">
        <f aca="false">IF(ABS(Y99+Y120)&lt;1,"OK","ERROR")</f>
        <v>ERROR</v>
      </c>
      <c r="Z122" s="12" t="str">
        <f aca="false">IF(ABS(Z99+Z120)&lt;1,"OK","ERROR")</f>
        <v>ERROR</v>
      </c>
      <c r="AA122" s="12" t="str">
        <f aca="false">IF(ABS(AA99+AA120)&lt;1,"OK","ERROR")</f>
        <v>OK</v>
      </c>
      <c r="AB122" s="12" t="str">
        <f aca="false">IF(ABS(AB99+AB120)&lt;1,"OK","ERROR")</f>
        <v>OK</v>
      </c>
    </row>
    <row r="125" customFormat="false" ht="15" hidden="false" customHeight="false" outlineLevel="0" collapsed="false">
      <c r="A125" s="6" t="s">
        <v>408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customFormat="false" ht="15" hidden="false" customHeight="false" outlineLevel="0" collapsed="false">
      <c r="B126" s="3" t="s">
        <v>409</v>
      </c>
    </row>
    <row r="127" customFormat="false" ht="15" hidden="false" customHeight="false" outlineLevel="0" collapsed="false">
      <c r="B127" s="3" t="s">
        <v>410</v>
      </c>
      <c r="D127" s="35" t="n">
        <v>0</v>
      </c>
      <c r="E127" s="35" t="n">
        <v>-92818850</v>
      </c>
      <c r="F127" s="35" t="n">
        <v>120724367</v>
      </c>
      <c r="G127" s="35" t="n">
        <v>588310226</v>
      </c>
      <c r="H127" s="35" t="n">
        <v>1003738786</v>
      </c>
      <c r="I127" s="35" t="n">
        <v>1081991263</v>
      </c>
      <c r="J127" s="35" t="n">
        <v>1109808124</v>
      </c>
      <c r="K127" s="35" t="n">
        <v>1062467092</v>
      </c>
      <c r="L127" s="35" t="n">
        <v>1197528070</v>
      </c>
      <c r="M127" s="35" t="n">
        <v>1500266523</v>
      </c>
      <c r="N127" s="35" t="n">
        <v>1716449563</v>
      </c>
      <c r="O127" s="35" t="n">
        <v>1798044878</v>
      </c>
      <c r="P127" s="35" t="n">
        <v>1723981939</v>
      </c>
      <c r="Q127" s="35" t="n">
        <v>2110761293</v>
      </c>
      <c r="R127" s="35" t="n">
        <v>1979466436</v>
      </c>
      <c r="S127" s="35" t="n">
        <v>2046580814</v>
      </c>
      <c r="T127" s="35" t="n">
        <v>2005822929</v>
      </c>
      <c r="U127" s="35" t="n">
        <v>1885435309</v>
      </c>
      <c r="V127" s="35" t="n">
        <v>942112073</v>
      </c>
      <c r="W127" s="35" t="n">
        <v>157835219</v>
      </c>
      <c r="X127" s="35" t="n">
        <v>112941355</v>
      </c>
      <c r="Y127" s="35" t="n">
        <v>95972767</v>
      </c>
      <c r="Z127" s="35" t="n">
        <v>308731975</v>
      </c>
      <c r="AA127" s="35" t="n">
        <v>112325624</v>
      </c>
      <c r="AB127" s="35" t="n">
        <v>93990468</v>
      </c>
    </row>
    <row r="129" customFormat="false" ht="15" hidden="false" customHeight="false" outlineLevel="0" collapsed="false">
      <c r="B129" s="3" t="s">
        <v>411</v>
      </c>
    </row>
    <row r="130" customFormat="false" ht="15" hidden="false" customHeight="false" outlineLevel="0" collapsed="false">
      <c r="B130" s="3" t="s">
        <v>412</v>
      </c>
      <c r="D130" s="35" t="n">
        <v>0</v>
      </c>
      <c r="E130" s="35" t="n">
        <v>0</v>
      </c>
      <c r="F130" s="35" t="n">
        <v>0</v>
      </c>
      <c r="G130" s="35" t="n">
        <v>0</v>
      </c>
      <c r="H130" s="35" t="n">
        <v>0</v>
      </c>
      <c r="I130" s="35" t="n">
        <v>-18400000</v>
      </c>
      <c r="J130" s="35" t="n">
        <v>-18400000</v>
      </c>
      <c r="K130" s="35" t="n">
        <v>0</v>
      </c>
      <c r="L130" s="35" t="n">
        <v>0</v>
      </c>
      <c r="M130" s="35" t="n">
        <v>0</v>
      </c>
      <c r="N130" s="35" t="n">
        <v>-18400000</v>
      </c>
      <c r="O130" s="35" t="n">
        <v>-18400000</v>
      </c>
      <c r="P130" s="35" t="n">
        <v>0</v>
      </c>
      <c r="Q130" s="35" t="n">
        <v>0</v>
      </c>
      <c r="R130" s="35" t="n">
        <v>0</v>
      </c>
      <c r="S130" s="35" t="n">
        <v>0</v>
      </c>
      <c r="T130" s="35" t="n">
        <v>0</v>
      </c>
      <c r="U130" s="35" t="n">
        <v>0</v>
      </c>
      <c r="V130" s="35" t="n">
        <v>0</v>
      </c>
      <c r="W130" s="35" t="n">
        <v>0</v>
      </c>
      <c r="X130" s="35" t="n">
        <v>0</v>
      </c>
      <c r="Y130" s="35" t="n">
        <v>0</v>
      </c>
      <c r="Z130" s="35" t="n">
        <v>0</v>
      </c>
      <c r="AA130" s="35" t="n">
        <v>0</v>
      </c>
      <c r="AB130" s="35" t="n">
        <v>0</v>
      </c>
    </row>
    <row r="132" customFormat="false" ht="15" hidden="false" customHeight="false" outlineLevel="0" collapsed="false">
      <c r="B132" s="3" t="s">
        <v>413</v>
      </c>
    </row>
    <row r="133" customFormat="false" ht="15" hidden="false" customHeight="false" outlineLevel="0" collapsed="false">
      <c r="B133" s="3" t="s">
        <v>414</v>
      </c>
      <c r="D133" s="35" t="n">
        <v>0</v>
      </c>
      <c r="E133" s="35" t="n">
        <v>-4291</v>
      </c>
      <c r="F133" s="35" t="n">
        <v>39995709</v>
      </c>
      <c r="G133" s="35" t="n">
        <v>-11461841</v>
      </c>
      <c r="H133" s="35" t="n">
        <v>-461263964</v>
      </c>
      <c r="I133" s="35" t="n">
        <v>-595874337</v>
      </c>
      <c r="J133" s="35" t="n">
        <v>-803371569</v>
      </c>
      <c r="K133" s="35" t="n">
        <v>-903554173</v>
      </c>
      <c r="L133" s="35" t="n">
        <v>-988250527</v>
      </c>
      <c r="M133" s="35" t="n">
        <v>-1145168476</v>
      </c>
      <c r="N133" s="35" t="n">
        <v>-1309399868</v>
      </c>
      <c r="O133" s="35" t="n">
        <v>-1439305304</v>
      </c>
      <c r="P133" s="35" t="n">
        <v>-1571660453</v>
      </c>
      <c r="Q133" s="35" t="n">
        <v>-1677802079</v>
      </c>
      <c r="R133" s="35" t="n">
        <v>-1756631035</v>
      </c>
      <c r="S133" s="35" t="n">
        <v>-1831673380</v>
      </c>
      <c r="T133" s="35" t="n">
        <v>-1847205542</v>
      </c>
      <c r="U133" s="35" t="n">
        <v>-1851369726</v>
      </c>
      <c r="V133" s="35" t="n">
        <v>-1549364654</v>
      </c>
      <c r="W133" s="35" t="n">
        <v>-1175915436</v>
      </c>
      <c r="X133" s="35" t="n">
        <v>-908654615</v>
      </c>
      <c r="Y133" s="35" t="n">
        <v>-711845386</v>
      </c>
      <c r="Z133" s="35" t="n">
        <v>-561931149</v>
      </c>
      <c r="AA133" s="35" t="n">
        <v>-451727300</v>
      </c>
      <c r="AB133" s="35" t="n">
        <v>-361084131</v>
      </c>
    </row>
    <row r="135" customFormat="false" ht="15" hidden="false" customHeight="false" outlineLevel="0" collapsed="false">
      <c r="B135" s="3" t="s">
        <v>415</v>
      </c>
      <c r="D135" s="23" t="n">
        <f aca="false">D127+D130+D133</f>
        <v>0</v>
      </c>
      <c r="E135" s="23" t="n">
        <f aca="false">E127+E130+E133</f>
        <v>-92823141</v>
      </c>
      <c r="F135" s="23" t="n">
        <f aca="false">F127+F130+F133</f>
        <v>160720076</v>
      </c>
      <c r="G135" s="23" t="n">
        <f aca="false">G127+G130+G133</f>
        <v>576848385</v>
      </c>
      <c r="H135" s="23" t="n">
        <f aca="false">H127+H130+H133</f>
        <v>542474822</v>
      </c>
      <c r="I135" s="23" t="n">
        <f aca="false">I127+I130+I133</f>
        <v>467716926</v>
      </c>
      <c r="J135" s="23" t="n">
        <f aca="false">J127+J130+J133</f>
        <v>288036555</v>
      </c>
      <c r="K135" s="23" t="n">
        <f aca="false">K127+K130+K133</f>
        <v>158912919</v>
      </c>
      <c r="L135" s="23" t="n">
        <f aca="false">L127+L130+L133</f>
        <v>209277543</v>
      </c>
      <c r="M135" s="23" t="n">
        <f aca="false">M127+M130+M133</f>
        <v>355098047</v>
      </c>
      <c r="N135" s="23" t="n">
        <f aca="false">N127+N130+N133</f>
        <v>388649695</v>
      </c>
      <c r="O135" s="23" t="n">
        <f aca="false">O127+O130+O133</f>
        <v>340339574</v>
      </c>
      <c r="P135" s="23" t="n">
        <f aca="false">P127+P130+P133</f>
        <v>152321486</v>
      </c>
      <c r="Q135" s="23" t="n">
        <f aca="false">Q127+Q130+Q133</f>
        <v>432959214</v>
      </c>
      <c r="R135" s="23" t="n">
        <f aca="false">R127+R130+R133</f>
        <v>222835401</v>
      </c>
      <c r="S135" s="23" t="n">
        <f aca="false">S127+S130+S133</f>
        <v>214907434</v>
      </c>
      <c r="T135" s="23" t="n">
        <f aca="false">T127+T130+T133</f>
        <v>158617387</v>
      </c>
      <c r="U135" s="23" t="n">
        <f aca="false">U127+U130+U133</f>
        <v>34065583</v>
      </c>
      <c r="V135" s="23" t="n">
        <f aca="false">V127+V130+V133</f>
        <v>-607252581</v>
      </c>
      <c r="W135" s="23" t="n">
        <f aca="false">W127+W130+W133</f>
        <v>-1018080217</v>
      </c>
      <c r="X135" s="23" t="n">
        <f aca="false">X127+X130+X133</f>
        <v>-795713260</v>
      </c>
      <c r="Y135" s="23" t="n">
        <f aca="false">Y127+Y130+Y133</f>
        <v>-615872619</v>
      </c>
      <c r="Z135" s="23" t="n">
        <f aca="false">Z127+Z130+Z133</f>
        <v>-253199174</v>
      </c>
      <c r="AA135" s="23" t="n">
        <f aca="false">AA127+AA130+AA133</f>
        <v>-339401676</v>
      </c>
      <c r="AB135" s="23" t="n">
        <f aca="false">AB127+AB130+AB133</f>
        <v>-267093663</v>
      </c>
    </row>
    <row r="136" customFormat="false" ht="15" hidden="false" customHeight="false" outlineLevel="0" collapsed="false">
      <c r="B136" s="14" t="s">
        <v>416</v>
      </c>
      <c r="D136" s="36" t="n">
        <v>0</v>
      </c>
      <c r="E136" s="37" t="n">
        <f aca="false">D136+D135</f>
        <v>0</v>
      </c>
      <c r="F136" s="37" t="n">
        <f aca="false">E136+E135</f>
        <v>-92823141</v>
      </c>
      <c r="G136" s="37" t="n">
        <f aca="false">F136+F135</f>
        <v>67896935</v>
      </c>
      <c r="H136" s="37" t="n">
        <f aca="false">G136+G135</f>
        <v>644745320</v>
      </c>
      <c r="I136" s="37" t="n">
        <f aca="false">H136+H135</f>
        <v>1187220142</v>
      </c>
      <c r="J136" s="37" t="n">
        <f aca="false">I136+I135</f>
        <v>1654937068</v>
      </c>
      <c r="K136" s="37" t="n">
        <f aca="false">J136+J135</f>
        <v>1942973623</v>
      </c>
      <c r="L136" s="37" t="n">
        <f aca="false">K136+K135</f>
        <v>2101886542</v>
      </c>
      <c r="M136" s="37" t="n">
        <f aca="false">L136+L135</f>
        <v>2311164085</v>
      </c>
      <c r="N136" s="37" t="n">
        <f aca="false">M136+M135</f>
        <v>2666262132</v>
      </c>
      <c r="O136" s="37" t="n">
        <f aca="false">N136+N135</f>
        <v>3054911827</v>
      </c>
      <c r="P136" s="37" t="n">
        <f aca="false">O136+O135</f>
        <v>3395251401</v>
      </c>
      <c r="Q136" s="37" t="n">
        <f aca="false">P136+P135</f>
        <v>3547572887</v>
      </c>
      <c r="R136" s="37" t="n">
        <f aca="false">Q136+Q135</f>
        <v>3980532101</v>
      </c>
      <c r="S136" s="37" t="n">
        <f aca="false">R136+R135</f>
        <v>4203367502</v>
      </c>
      <c r="T136" s="37" t="n">
        <f aca="false">S136+S135</f>
        <v>4418274936</v>
      </c>
      <c r="U136" s="37" t="n">
        <f aca="false">T136+T135</f>
        <v>4576892323</v>
      </c>
      <c r="V136" s="37" t="n">
        <f aca="false">U136+U135</f>
        <v>4610957906</v>
      </c>
      <c r="W136" s="37" t="n">
        <f aca="false">V136+V135</f>
        <v>4003705325</v>
      </c>
      <c r="X136" s="37" t="n">
        <f aca="false">W136+W135</f>
        <v>2985625108</v>
      </c>
      <c r="Y136" s="37" t="n">
        <f aca="false">X136+X135</f>
        <v>2189911848</v>
      </c>
      <c r="Z136" s="37" t="n">
        <f aca="false">Y136+Y135</f>
        <v>1574039229</v>
      </c>
      <c r="AA136" s="37" t="n">
        <f aca="false">Z136+Z135</f>
        <v>1320840055</v>
      </c>
      <c r="AB136" s="37" t="n">
        <f aca="false">AA136+AA135</f>
        <v>981438379</v>
      </c>
    </row>
    <row r="137" customFormat="false" ht="15" hidden="false" customHeight="false" outlineLevel="0" collapsed="false">
      <c r="B137" s="3" t="s">
        <v>417</v>
      </c>
      <c r="D137" s="22" t="n">
        <f aca="false">D136+D135</f>
        <v>0</v>
      </c>
      <c r="E137" s="22" t="n">
        <f aca="false">E136+E135</f>
        <v>-92823141</v>
      </c>
      <c r="F137" s="22" t="n">
        <f aca="false">F136+F135</f>
        <v>67896935</v>
      </c>
      <c r="G137" s="22" t="n">
        <f aca="false">G136+G135</f>
        <v>644745320</v>
      </c>
      <c r="H137" s="22" t="n">
        <f aca="false">H136+H135</f>
        <v>1187220142</v>
      </c>
      <c r="I137" s="22" t="n">
        <f aca="false">I136+I135</f>
        <v>1654937068</v>
      </c>
      <c r="J137" s="22" t="n">
        <f aca="false">J136+J135</f>
        <v>1942973623</v>
      </c>
      <c r="K137" s="22" t="n">
        <f aca="false">K136+K135</f>
        <v>2101886542</v>
      </c>
      <c r="L137" s="22" t="n">
        <f aca="false">L136+L135</f>
        <v>2311164085</v>
      </c>
      <c r="M137" s="22" t="n">
        <f aca="false">M136+M135</f>
        <v>2666262132</v>
      </c>
      <c r="N137" s="22" t="n">
        <f aca="false">N136+N135</f>
        <v>3054911827</v>
      </c>
      <c r="O137" s="22" t="n">
        <f aca="false">O136+O135</f>
        <v>3395251401</v>
      </c>
      <c r="P137" s="22" t="n">
        <f aca="false">P136+P135</f>
        <v>3547572887</v>
      </c>
      <c r="Q137" s="22" t="n">
        <f aca="false">Q136+Q135</f>
        <v>3980532101</v>
      </c>
      <c r="R137" s="22" t="n">
        <f aca="false">R136+R135</f>
        <v>4203367502</v>
      </c>
      <c r="S137" s="22" t="n">
        <f aca="false">S136+S135</f>
        <v>4418274936</v>
      </c>
      <c r="T137" s="22" t="n">
        <f aca="false">T136+T135</f>
        <v>4576892323</v>
      </c>
      <c r="U137" s="22" t="n">
        <f aca="false">U136+U135</f>
        <v>4610957906</v>
      </c>
      <c r="V137" s="22" t="n">
        <f aca="false">V136+V135</f>
        <v>4003705325</v>
      </c>
      <c r="W137" s="22" t="n">
        <f aca="false">W136+W135</f>
        <v>2985625108</v>
      </c>
      <c r="X137" s="22" t="n">
        <f aca="false">X136+X135</f>
        <v>2189911848</v>
      </c>
      <c r="Y137" s="22" t="n">
        <f aca="false">Y136+Y135</f>
        <v>1574039229</v>
      </c>
      <c r="Z137" s="22" t="n">
        <f aca="false">Z136+Z135</f>
        <v>1320840055</v>
      </c>
      <c r="AA137" s="22" t="n">
        <f aca="false">AA136+AA135</f>
        <v>981438379</v>
      </c>
      <c r="AB137" s="22" t="n">
        <f aca="false">AB136+AB135</f>
        <v>714344716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600"/>
    <pageSetUpPr fitToPage="false"/>
  </sheetPr>
  <dimension ref="A1:A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18"/>
    <col collapsed="false" customWidth="true" hidden="false" outlineLevel="0" max="28" min="4" style="0" width="16"/>
  </cols>
  <sheetData>
    <row r="1" customFormat="false" ht="17.35" hidden="false" customHeight="false" outlineLevel="0" collapsed="false">
      <c r="A1" s="34" t="s">
        <v>0</v>
      </c>
      <c r="B1" s="34"/>
      <c r="C1" s="34"/>
    </row>
    <row r="2" customFormat="false" ht="15" hidden="false" customHeight="false" outlineLevel="0" collapsed="false">
      <c r="A2" s="3" t="s">
        <v>20</v>
      </c>
    </row>
    <row r="4" customFormat="false" ht="15" hidden="false" customHeight="false" outlineLevel="0" collapsed="false">
      <c r="A4" s="6" t="s">
        <v>418</v>
      </c>
      <c r="B4" s="7"/>
      <c r="C4" s="7"/>
      <c r="D4" s="7"/>
      <c r="E4" s="7"/>
      <c r="F4" s="7"/>
    </row>
    <row r="5" customFormat="false" ht="15" hidden="false" customHeight="false" outlineLevel="0" collapsed="false">
      <c r="A5" s="13" t="s">
        <v>419</v>
      </c>
    </row>
    <row r="6" customFormat="false" ht="15" hidden="false" customHeight="false" outlineLevel="0" collapsed="false">
      <c r="B6" s="14" t="s">
        <v>420</v>
      </c>
      <c r="D6" s="15" t="s">
        <v>421</v>
      </c>
    </row>
    <row r="7" customFormat="false" ht="15" hidden="false" customHeight="false" outlineLevel="0" collapsed="false">
      <c r="B7" s="14" t="s">
        <v>422</v>
      </c>
      <c r="D7" s="27" t="n">
        <v>0</v>
      </c>
    </row>
    <row r="8" customFormat="false" ht="15" hidden="false" customHeight="false" outlineLevel="0" collapsed="false">
      <c r="B8" s="14" t="s">
        <v>423</v>
      </c>
      <c r="D8" s="27" t="n">
        <v>0.03</v>
      </c>
    </row>
    <row r="9" customFormat="false" ht="15" hidden="false" customHeight="false" outlineLevel="0" collapsed="false">
      <c r="B9" s="14"/>
    </row>
    <row r="10" customFormat="false" ht="15" hidden="false" customHeight="false" outlineLevel="0" collapsed="false">
      <c r="B10" s="3" t="s">
        <v>424</v>
      </c>
    </row>
    <row r="11" customFormat="false" ht="15" hidden="false" customHeight="false" outlineLevel="0" collapsed="false">
      <c r="B11" s="14" t="s">
        <v>425</v>
      </c>
      <c r="D11" s="27" t="n">
        <v>0.02</v>
      </c>
    </row>
    <row r="12" customFormat="false" ht="15" hidden="false" customHeight="false" outlineLevel="0" collapsed="false">
      <c r="B12" s="14" t="s">
        <v>426</v>
      </c>
      <c r="D12" s="27" t="n">
        <v>0.04</v>
      </c>
    </row>
    <row r="13" customFormat="false" ht="15" hidden="false" customHeight="false" outlineLevel="0" collapsed="false">
      <c r="B13" s="14" t="s">
        <v>427</v>
      </c>
      <c r="D13" s="29" t="n">
        <v>1.7</v>
      </c>
    </row>
    <row r="14" customFormat="false" ht="15" hidden="false" customHeight="false" outlineLevel="0" collapsed="false">
      <c r="B14" s="14" t="s">
        <v>428</v>
      </c>
      <c r="D14" s="27" t="n">
        <v>0.02</v>
      </c>
    </row>
    <row r="15" customFormat="false" ht="15" hidden="false" customHeight="false" outlineLevel="0" collapsed="false">
      <c r="B15" s="14" t="s">
        <v>429</v>
      </c>
      <c r="D15" s="27" t="n">
        <v>0.8</v>
      </c>
    </row>
    <row r="16" customFormat="false" ht="15" hidden="false" customHeight="false" outlineLevel="0" collapsed="false">
      <c r="B16" s="14"/>
    </row>
    <row r="17" customFormat="false" ht="15" hidden="false" customHeight="false" outlineLevel="0" collapsed="false">
      <c r="B17" s="3" t="s">
        <v>430</v>
      </c>
    </row>
    <row r="18" customFormat="false" ht="15" hidden="false" customHeight="false" outlineLevel="0" collapsed="false">
      <c r="B18" s="14" t="s">
        <v>431</v>
      </c>
      <c r="D18" s="27" t="n">
        <v>0.05</v>
      </c>
    </row>
    <row r="19" customFormat="false" ht="15" hidden="false" customHeight="false" outlineLevel="0" collapsed="false">
      <c r="B19" s="14" t="s">
        <v>363</v>
      </c>
      <c r="D19" s="27" t="n">
        <v>0.2</v>
      </c>
    </row>
    <row r="20" customFormat="false" ht="15" hidden="false" customHeight="false" outlineLevel="0" collapsed="false">
      <c r="B20" s="14" t="s">
        <v>432</v>
      </c>
      <c r="D20" s="27" t="n">
        <v>0.2</v>
      </c>
    </row>
    <row r="22" customFormat="false" ht="15" hidden="false" customHeight="false" outlineLevel="0" collapsed="false">
      <c r="A22" s="13" t="s">
        <v>433</v>
      </c>
    </row>
    <row r="23" customFormat="false" ht="15" hidden="false" customHeight="false" outlineLevel="0" collapsed="false">
      <c r="B23" s="14" t="s">
        <v>434</v>
      </c>
      <c r="D23" s="38" t="n">
        <f aca="false">D11+D13*(D12-D11)+D14</f>
        <v>0.074</v>
      </c>
    </row>
    <row r="24" customFormat="false" ht="15" hidden="false" customHeight="false" outlineLevel="0" collapsed="false">
      <c r="B24" s="14" t="s">
        <v>435</v>
      </c>
      <c r="D24" s="38" t="n">
        <f aca="false">D18*(1-D19)</f>
        <v>0.04</v>
      </c>
    </row>
    <row r="25" customFormat="false" ht="15" hidden="false" customHeight="false" outlineLevel="0" collapsed="false">
      <c r="B25" s="3" t="s">
        <v>436</v>
      </c>
      <c r="D25" s="39" t="n">
        <f aca="false">D23*D15+D24*D20</f>
        <v>0.0672</v>
      </c>
    </row>
    <row r="27" customFormat="false" ht="15" hidden="false" customHeight="false" outlineLevel="0" collapsed="false">
      <c r="A27" s="13" t="s">
        <v>437</v>
      </c>
    </row>
    <row r="28" customFormat="false" ht="15" hidden="false" customHeight="false" outlineLevel="0" collapsed="false">
      <c r="D28" s="40" t="n">
        <v>2026</v>
      </c>
      <c r="E28" s="40" t="n">
        <v>2027</v>
      </c>
      <c r="F28" s="40" t="n">
        <v>2028</v>
      </c>
      <c r="G28" s="40" t="n">
        <v>2029</v>
      </c>
      <c r="H28" s="40" t="n">
        <v>2030</v>
      </c>
      <c r="I28" s="40" t="n">
        <v>2031</v>
      </c>
      <c r="J28" s="40" t="n">
        <v>2032</v>
      </c>
      <c r="K28" s="40" t="n">
        <v>2033</v>
      </c>
      <c r="L28" s="40" t="n">
        <v>2034</v>
      </c>
      <c r="M28" s="40" t="n">
        <v>2035</v>
      </c>
      <c r="N28" s="40" t="n">
        <v>2036</v>
      </c>
      <c r="O28" s="40" t="n">
        <v>2037</v>
      </c>
      <c r="P28" s="40" t="n">
        <v>2038</v>
      </c>
      <c r="Q28" s="40" t="n">
        <v>2039</v>
      </c>
      <c r="R28" s="40" t="n">
        <v>2040</v>
      </c>
      <c r="S28" s="40" t="n">
        <v>2041</v>
      </c>
      <c r="T28" s="40" t="n">
        <v>2042</v>
      </c>
      <c r="U28" s="40" t="n">
        <v>2043</v>
      </c>
      <c r="V28" s="40" t="n">
        <v>2044</v>
      </c>
      <c r="W28" s="40" t="n">
        <v>2045</v>
      </c>
      <c r="X28" s="40" t="n">
        <v>2046</v>
      </c>
      <c r="Y28" s="40" t="n">
        <v>2047</v>
      </c>
      <c r="Z28" s="40" t="n">
        <v>2048</v>
      </c>
      <c r="AA28" s="40" t="n">
        <v>2049</v>
      </c>
      <c r="AB28" s="40" t="n">
        <v>2050</v>
      </c>
    </row>
    <row r="29" customFormat="false" ht="15" hidden="false" customHeight="false" outlineLevel="0" collapsed="false">
      <c r="B29" s="14" t="s">
        <v>438</v>
      </c>
      <c r="D29" s="35" t="n">
        <v>0</v>
      </c>
      <c r="E29" s="35" t="n">
        <v>-92818850</v>
      </c>
      <c r="F29" s="35" t="n">
        <v>120724367</v>
      </c>
      <c r="G29" s="35" t="n">
        <v>588310226</v>
      </c>
      <c r="H29" s="35" t="n">
        <v>1003738786</v>
      </c>
      <c r="I29" s="35" t="n">
        <v>1081991263</v>
      </c>
      <c r="J29" s="35" t="n">
        <v>1109808124</v>
      </c>
      <c r="K29" s="35" t="n">
        <v>1062467092</v>
      </c>
      <c r="L29" s="35" t="n">
        <v>1197528070</v>
      </c>
      <c r="M29" s="35" t="n">
        <v>1500266523</v>
      </c>
      <c r="N29" s="35" t="n">
        <v>1716449563</v>
      </c>
      <c r="O29" s="35" t="n">
        <v>1798044878</v>
      </c>
      <c r="P29" s="35" t="n">
        <v>1723981939</v>
      </c>
      <c r="Q29" s="35" t="n">
        <v>2110761293</v>
      </c>
      <c r="R29" s="35" t="n">
        <v>1979466436</v>
      </c>
      <c r="S29" s="35" t="n">
        <v>2046580814</v>
      </c>
      <c r="T29" s="35" t="n">
        <v>2005822929</v>
      </c>
      <c r="U29" s="35" t="n">
        <v>1885435309</v>
      </c>
      <c r="V29" s="35" t="n">
        <v>942112073</v>
      </c>
      <c r="W29" s="35" t="n">
        <v>157835219</v>
      </c>
      <c r="X29" s="35" t="n">
        <v>112941355</v>
      </c>
      <c r="Y29" s="35" t="n">
        <v>95972767</v>
      </c>
      <c r="Z29" s="35" t="n">
        <v>308731975</v>
      </c>
      <c r="AA29" s="35" t="n">
        <v>112325624</v>
      </c>
      <c r="AB29" s="35" t="n">
        <v>93990468</v>
      </c>
    </row>
    <row r="30" customFormat="false" ht="15" hidden="false" customHeight="false" outlineLevel="0" collapsed="false">
      <c r="B30" s="14" t="s">
        <v>439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5" t="n">
        <v>-18400000</v>
      </c>
      <c r="J30" s="35" t="n">
        <v>-18400000</v>
      </c>
      <c r="K30" s="35" t="n">
        <v>0</v>
      </c>
      <c r="L30" s="35" t="n">
        <v>0</v>
      </c>
      <c r="M30" s="35" t="n">
        <v>0</v>
      </c>
      <c r="N30" s="35" t="n">
        <v>-18400000</v>
      </c>
      <c r="O30" s="35" t="n">
        <v>-18400000</v>
      </c>
      <c r="P30" s="35" t="n">
        <v>0</v>
      </c>
      <c r="Q30" s="35" t="n">
        <v>0</v>
      </c>
      <c r="R30" s="35" t="n">
        <v>0</v>
      </c>
      <c r="S30" s="35" t="n">
        <v>0</v>
      </c>
      <c r="T30" s="35" t="n">
        <v>0</v>
      </c>
      <c r="U30" s="35" t="n">
        <v>0</v>
      </c>
      <c r="V30" s="35" t="n">
        <v>0</v>
      </c>
      <c r="W30" s="35" t="n">
        <v>0</v>
      </c>
      <c r="X30" s="35" t="n">
        <v>0</v>
      </c>
      <c r="Y30" s="35" t="n">
        <v>0</v>
      </c>
      <c r="Z30" s="35" t="n">
        <v>0</v>
      </c>
      <c r="AA30" s="35" t="n">
        <v>0</v>
      </c>
      <c r="AB30" s="35" t="n">
        <v>0</v>
      </c>
    </row>
    <row r="31" customFormat="false" ht="15" hidden="false" customHeight="false" outlineLevel="0" collapsed="false">
      <c r="B31" s="3" t="s">
        <v>440</v>
      </c>
      <c r="D31" s="24" t="n">
        <f aca="false">D29+D30</f>
        <v>0</v>
      </c>
      <c r="E31" s="24" t="n">
        <f aca="false">E29+E30</f>
        <v>-92818850</v>
      </c>
      <c r="F31" s="24" t="n">
        <f aca="false">F29+F30</f>
        <v>120724367</v>
      </c>
      <c r="G31" s="24" t="n">
        <f aca="false">G29+G30</f>
        <v>588310226</v>
      </c>
      <c r="H31" s="24" t="n">
        <f aca="false">H29+H30</f>
        <v>1003738786</v>
      </c>
      <c r="I31" s="24" t="n">
        <f aca="false">I29+I30</f>
        <v>1063591263</v>
      </c>
      <c r="J31" s="24" t="n">
        <f aca="false">J29+J30</f>
        <v>1091408124</v>
      </c>
      <c r="K31" s="24" t="n">
        <f aca="false">K29+K30</f>
        <v>1062467092</v>
      </c>
      <c r="L31" s="24" t="n">
        <f aca="false">L29+L30</f>
        <v>1197528070</v>
      </c>
      <c r="M31" s="24" t="n">
        <f aca="false">M29+M30</f>
        <v>1500266523</v>
      </c>
      <c r="N31" s="24" t="n">
        <f aca="false">N29+N30</f>
        <v>1698049563</v>
      </c>
      <c r="O31" s="24" t="n">
        <f aca="false">O29+O30</f>
        <v>1779644878</v>
      </c>
      <c r="P31" s="24" t="n">
        <f aca="false">P29+P30</f>
        <v>1723981939</v>
      </c>
      <c r="Q31" s="24" t="n">
        <f aca="false">Q29+Q30</f>
        <v>2110761293</v>
      </c>
      <c r="R31" s="24" t="n">
        <f aca="false">R29+R30</f>
        <v>1979466436</v>
      </c>
      <c r="S31" s="24" t="n">
        <f aca="false">S29+S30</f>
        <v>2046580814</v>
      </c>
      <c r="T31" s="24" t="n">
        <f aca="false">T29+T30</f>
        <v>2005822929</v>
      </c>
      <c r="U31" s="24" t="n">
        <f aca="false">U29+U30</f>
        <v>1885435309</v>
      </c>
      <c r="V31" s="24" t="n">
        <f aca="false">V29+V30</f>
        <v>942112073</v>
      </c>
      <c r="W31" s="24" t="n">
        <f aca="false">W29+W30</f>
        <v>157835219</v>
      </c>
      <c r="X31" s="24" t="n">
        <f aca="false">X29+X30</f>
        <v>112941355</v>
      </c>
      <c r="Y31" s="24" t="n">
        <f aca="false">Y29+Y30</f>
        <v>95972767</v>
      </c>
      <c r="Z31" s="24" t="n">
        <f aca="false">Z29+Z30</f>
        <v>308731975</v>
      </c>
      <c r="AA31" s="24" t="n">
        <f aca="false">AA29+AA30</f>
        <v>112325624</v>
      </c>
      <c r="AB31" s="24" t="n">
        <f aca="false">AB29+AB30</f>
        <v>93990468</v>
      </c>
    </row>
    <row r="33" customFormat="false" ht="15" hidden="false" customHeight="false" outlineLevel="0" collapsed="false">
      <c r="B33" s="14" t="s">
        <v>441</v>
      </c>
      <c r="D33" s="41" t="n">
        <v>1</v>
      </c>
      <c r="E33" s="41" t="n">
        <v>2</v>
      </c>
      <c r="F33" s="41" t="n">
        <v>3</v>
      </c>
      <c r="G33" s="41" t="n">
        <v>4</v>
      </c>
      <c r="H33" s="41" t="n">
        <v>5</v>
      </c>
      <c r="I33" s="41" t="n">
        <v>6</v>
      </c>
      <c r="J33" s="41" t="n">
        <v>7</v>
      </c>
      <c r="K33" s="41" t="n">
        <v>8</v>
      </c>
      <c r="L33" s="41" t="n">
        <v>9</v>
      </c>
      <c r="M33" s="41" t="n">
        <v>10</v>
      </c>
      <c r="N33" s="41" t="n">
        <v>11</v>
      </c>
      <c r="O33" s="41" t="n">
        <v>12</v>
      </c>
      <c r="P33" s="41" t="n">
        <v>13</v>
      </c>
      <c r="Q33" s="41" t="n">
        <v>14</v>
      </c>
      <c r="R33" s="41" t="n">
        <v>15</v>
      </c>
      <c r="S33" s="41" t="n">
        <v>16</v>
      </c>
      <c r="T33" s="41" t="n">
        <v>17</v>
      </c>
      <c r="U33" s="41" t="n">
        <v>18</v>
      </c>
      <c r="V33" s="41" t="n">
        <v>19</v>
      </c>
      <c r="W33" s="41" t="n">
        <v>20</v>
      </c>
      <c r="X33" s="41" t="n">
        <v>21</v>
      </c>
      <c r="Y33" s="41" t="n">
        <v>22</v>
      </c>
      <c r="Z33" s="41" t="n">
        <v>23</v>
      </c>
      <c r="AA33" s="41" t="n">
        <v>24</v>
      </c>
      <c r="AB33" s="41" t="n">
        <v>25</v>
      </c>
    </row>
    <row r="34" customFormat="false" ht="15" hidden="false" customHeight="false" outlineLevel="0" collapsed="false">
      <c r="B34" s="14" t="s">
        <v>442</v>
      </c>
      <c r="D34" s="42" t="n">
        <f aca="false">1/(1+D25)^D33</f>
        <v>0.937031484257871</v>
      </c>
      <c r="E34" s="42" t="n">
        <f aca="false">1/(1+D25)^E33</f>
        <v>0.878028002490509</v>
      </c>
      <c r="F34" s="42" t="n">
        <f aca="false">1/(1+D25)^F33</f>
        <v>0.822739882393656</v>
      </c>
      <c r="G34" s="42" t="n">
        <f aca="false">1/(1+D25)^G33</f>
        <v>0.770933173157473</v>
      </c>
      <c r="H34" s="42" t="n">
        <f aca="false">1/(1+D25)^H33</f>
        <v>0.722388655507378</v>
      </c>
      <c r="I34" s="42" t="n">
        <f aca="false">1/(1+D25)^I33</f>
        <v>0.676900914081126</v>
      </c>
      <c r="J34" s="42" t="n">
        <f aca="false">1/(1+D25)^J33</f>
        <v>0.634277468216947</v>
      </c>
      <c r="K34" s="42" t="n">
        <f aca="false">1/(1+D25)^K33</f>
        <v>0.594337957474651</v>
      </c>
      <c r="L34" s="42" t="n">
        <f aca="false">1/(1+D25)^L33</f>
        <v>0.556913378443263</v>
      </c>
      <c r="M34" s="42" t="n">
        <f aca="false">1/(1+D25)^M33</f>
        <v>0.521845369605757</v>
      </c>
      <c r="N34" s="42" t="n">
        <f aca="false">1/(1+D25)^N33</f>
        <v>0.488985541234779</v>
      </c>
      <c r="O34" s="42" t="n">
        <f aca="false">1/(1+D25)^O33</f>
        <v>0.458194847483864</v>
      </c>
      <c r="P34" s="42" t="n">
        <f aca="false">1/(1+D25)^P33</f>
        <v>0.429342998017114</v>
      </c>
      <c r="Q34" s="42" t="n">
        <f aca="false">1/(1+D25)^Q33</f>
        <v>0.4023079066877</v>
      </c>
      <c r="R34" s="42" t="n">
        <f aca="false">1/(1+D25)^R33</f>
        <v>0.376975174932253</v>
      </c>
      <c r="S34" s="42" t="n">
        <f aca="false">1/(1+D25)^S33</f>
        <v>0.35323760769514</v>
      </c>
      <c r="T34" s="42" t="n">
        <f aca="false">1/(1+D25)^T33</f>
        <v>0.330994759834276</v>
      </c>
      <c r="U34" s="42" t="n">
        <f aca="false">1/(1+D25)^U33</f>
        <v>0.31015251108909</v>
      </c>
      <c r="V34" s="42" t="n">
        <f aca="false">1/(1+D25)^V33</f>
        <v>0.290622667812115</v>
      </c>
      <c r="W34" s="42" t="n">
        <f aca="false">1/(1+D25)^W33</f>
        <v>0.272322589778969</v>
      </c>
      <c r="X34" s="42" t="n">
        <f aca="false">1/(1+D25)^X33</f>
        <v>0.255174840497534</v>
      </c>
      <c r="Y34" s="42" t="n">
        <f aca="false">1/(1+D25)^Y33</f>
        <v>0.23910685953667</v>
      </c>
      <c r="Z34" s="42" t="n">
        <f aca="false">1/(1+D25)^Z33</f>
        <v>0.224050655487884</v>
      </c>
      <c r="AA34" s="42" t="n">
        <f aca="false">1/(1+D25)^AA33</f>
        <v>0.209942518260761</v>
      </c>
      <c r="AB34" s="42" t="n">
        <f aca="false">1/(1+D25)^AB33</f>
        <v>0.196722749494716</v>
      </c>
    </row>
    <row r="35" customFormat="false" ht="15" hidden="false" customHeight="false" outlineLevel="0" collapsed="false">
      <c r="B35" s="3" t="s">
        <v>443</v>
      </c>
      <c r="D35" s="24" t="n">
        <f aca="false">D31*D34</f>
        <v>0</v>
      </c>
      <c r="E35" s="24" t="n">
        <f aca="false">E31*E34</f>
        <v>-81497549.4589662</v>
      </c>
      <c r="F35" s="24" t="n">
        <f aca="false">F31*F34</f>
        <v>99324751.5076285</v>
      </c>
      <c r="G35" s="24" t="n">
        <f aca="false">G31*G34</f>
        <v>453547869.33117</v>
      </c>
      <c r="H35" s="24" t="n">
        <f aca="false">H31*H34</f>
        <v>725089512.099147</v>
      </c>
      <c r="I35" s="24" t="n">
        <f aca="false">I31*I34</f>
        <v>719945898.133399</v>
      </c>
      <c r="J35" s="24" t="n">
        <f aca="false">J31*J34</f>
        <v>692255581.682128</v>
      </c>
      <c r="K35" s="24" t="n">
        <f aca="false">K31*K34</f>
        <v>631464521.343312</v>
      </c>
      <c r="L35" s="24" t="n">
        <f aca="false">L31*L34</f>
        <v>666919403.244341</v>
      </c>
      <c r="M35" s="24" t="n">
        <f aca="false">M31*M34</f>
        <v>782907138.202078</v>
      </c>
      <c r="N35" s="24" t="n">
        <f aca="false">N31*N34</f>
        <v>830321684.607036</v>
      </c>
      <c r="O35" s="24" t="n">
        <f aca="false">O31*O34</f>
        <v>815424113.450649</v>
      </c>
      <c r="P35" s="24" t="n">
        <f aca="false">P31*P34</f>
        <v>740179574.217617</v>
      </c>
      <c r="Q35" s="24" t="n">
        <f aca="false">Q31*Q34</f>
        <v>849175957.304254</v>
      </c>
      <c r="R35" s="24" t="n">
        <f aca="false">R31*R34</f>
        <v>746209705.983623</v>
      </c>
      <c r="S35" s="24" t="n">
        <f aca="false">S31*S34</f>
        <v>722929310.692132</v>
      </c>
      <c r="T35" s="24" t="n">
        <f aca="false">T31*T34</f>
        <v>663916878.65444</v>
      </c>
      <c r="U35" s="24" t="n">
        <f aca="false">U31*U34</f>
        <v>584772495.582383</v>
      </c>
      <c r="V35" s="24" t="n">
        <f aca="false">V31*V34</f>
        <v>273799124.033262</v>
      </c>
      <c r="W35" s="24" t="n">
        <f aca="false">W31*W34</f>
        <v>42982095.5964107</v>
      </c>
      <c r="X35" s="24" t="n">
        <f aca="false">X31*X34</f>
        <v>28819792.2477004</v>
      </c>
      <c r="Y35" s="24" t="n">
        <f aca="false">Y31*Y34</f>
        <v>22947746.9184146</v>
      </c>
      <c r="Z35" s="24" t="n">
        <f aca="false">Z31*Z34</f>
        <v>69171601.3688191</v>
      </c>
      <c r="AA35" s="24" t="n">
        <f aca="false">AA31*AA34</f>
        <v>23581924.3677714</v>
      </c>
      <c r="AB35" s="24" t="n">
        <f aca="false">AB31*AB34</f>
        <v>18490063.2912552</v>
      </c>
    </row>
    <row r="37" customFormat="false" ht="15" hidden="false" customHeight="false" outlineLevel="0" collapsed="false">
      <c r="B37" s="3" t="s">
        <v>444</v>
      </c>
      <c r="D37" s="24" t="n">
        <f aca="false">SUM(D35:AB35)</f>
        <v>11122679194.4</v>
      </c>
    </row>
    <row r="38" customFormat="false" ht="15" hidden="false" customHeight="false" outlineLevel="0" collapsed="false">
      <c r="B38" s="14" t="s">
        <v>423</v>
      </c>
      <c r="D38" s="36" t="n">
        <f aca="false">-D37*D8</f>
        <v>-333680375.832</v>
      </c>
    </row>
    <row r="39" customFormat="false" ht="15" hidden="false" customHeight="false" outlineLevel="0" collapsed="false">
      <c r="B39" s="3" t="s">
        <v>445</v>
      </c>
      <c r="D39" s="43" t="n">
        <f aca="false">D37+D38</f>
        <v>10788998818.568</v>
      </c>
    </row>
    <row r="40" customFormat="false" ht="15" hidden="false" customHeight="false" outlineLevel="0" collapsed="false">
      <c r="B40" s="14" t="s">
        <v>446</v>
      </c>
      <c r="D40" s="36" t="n">
        <v>-50000</v>
      </c>
    </row>
    <row r="41" customFormat="false" ht="15" hidden="false" customHeight="false" outlineLevel="0" collapsed="false">
      <c r="B41" s="14" t="s">
        <v>447</v>
      </c>
      <c r="D41" s="36" t="n">
        <v>0</v>
      </c>
    </row>
    <row r="42" customFormat="false" ht="15" hidden="false" customHeight="false" outlineLevel="0" collapsed="false">
      <c r="B42" s="3" t="s">
        <v>448</v>
      </c>
      <c r="D42" s="43" t="n">
        <f aca="false">D39+D40+D41</f>
        <v>10788948818.568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600"/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5"/>
    <col collapsed="false" customWidth="true" hidden="false" outlineLevel="0" max="3" min="3" style="0" width="12"/>
    <col collapsed="false" customWidth="true" hidden="false" outlineLevel="0" max="28" min="4" style="0" width="14"/>
  </cols>
  <sheetData>
    <row r="1" customFormat="false" ht="17.35" hidden="false" customHeight="false" outlineLevel="0" collapsed="false">
      <c r="A1" s="34" t="s">
        <v>0</v>
      </c>
      <c r="B1" s="34"/>
      <c r="C1" s="34"/>
    </row>
    <row r="2" customFormat="false" ht="15" hidden="false" customHeight="false" outlineLevel="0" collapsed="false">
      <c r="A2" s="3" t="s">
        <v>22</v>
      </c>
    </row>
    <row r="4" customFormat="false" ht="15" hidden="false" customHeight="false" outlineLevel="0" collapsed="false">
      <c r="A4" s="6" t="s">
        <v>449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5" hidden="false" customHeight="false" outlineLevel="0" collapsed="false">
      <c r="D5" s="18" t="n">
        <v>2026</v>
      </c>
      <c r="E5" s="18" t="n">
        <v>2027</v>
      </c>
      <c r="F5" s="18" t="n">
        <v>2028</v>
      </c>
      <c r="G5" s="18" t="n">
        <v>2029</v>
      </c>
      <c r="H5" s="18" t="n">
        <v>2030</v>
      </c>
      <c r="I5" s="18" t="n">
        <v>2031</v>
      </c>
      <c r="J5" s="18" t="n">
        <v>2032</v>
      </c>
      <c r="K5" s="18" t="n">
        <v>2033</v>
      </c>
      <c r="L5" s="18" t="n">
        <v>2034</v>
      </c>
      <c r="M5" s="18" t="n">
        <v>2035</v>
      </c>
      <c r="N5" s="18" t="n">
        <v>2036</v>
      </c>
      <c r="O5" s="18" t="n">
        <v>2037</v>
      </c>
      <c r="P5" s="18" t="n">
        <v>2038</v>
      </c>
      <c r="Q5" s="18" t="n">
        <v>2039</v>
      </c>
      <c r="R5" s="18" t="n">
        <v>2040</v>
      </c>
      <c r="S5" s="18" t="n">
        <v>2041</v>
      </c>
      <c r="T5" s="18" t="n">
        <v>2042</v>
      </c>
      <c r="U5" s="18" t="n">
        <v>2043</v>
      </c>
      <c r="V5" s="18" t="n">
        <v>2044</v>
      </c>
      <c r="W5" s="18" t="n">
        <v>2045</v>
      </c>
      <c r="X5" s="18" t="n">
        <v>2046</v>
      </c>
      <c r="Y5" s="18" t="n">
        <v>2047</v>
      </c>
      <c r="Z5" s="18" t="n">
        <v>2048</v>
      </c>
      <c r="AA5" s="18" t="n">
        <v>2049</v>
      </c>
      <c r="AB5" s="18" t="n">
        <v>2050</v>
      </c>
    </row>
    <row r="6" customFormat="false" ht="15" hidden="false" customHeight="false" outlineLevel="0" collapsed="false">
      <c r="B6" s="3" t="s">
        <v>198</v>
      </c>
      <c r="C6" s="9" t="s">
        <v>450</v>
      </c>
      <c r="D6" s="44" t="n">
        <f aca="false">'o_Fin Stats'!D14/1000000</f>
        <v>0</v>
      </c>
      <c r="E6" s="44" t="n">
        <f aca="false">'o_Fin Stats'!E14/1000000</f>
        <v>597.090944</v>
      </c>
      <c r="F6" s="44" t="n">
        <f aca="false">'o_Fin Stats'!F14/1000000</f>
        <v>728.957637</v>
      </c>
      <c r="G6" s="44" t="n">
        <f aca="false">'o_Fin Stats'!G14/1000000</f>
        <v>1673.473532</v>
      </c>
      <c r="H6" s="44" t="n">
        <f aca="false">'o_Fin Stats'!H14/1000000</f>
        <v>2110.346767</v>
      </c>
      <c r="I6" s="44" t="n">
        <f aca="false">'o_Fin Stats'!I14/1000000</f>
        <v>2152.553703</v>
      </c>
      <c r="J6" s="44" t="n">
        <f aca="false">'o_Fin Stats'!J14/1000000</f>
        <v>2215.636477</v>
      </c>
      <c r="K6" s="44" t="n">
        <f aca="false">'o_Fin Stats'!K14/1000000</f>
        <v>2507.805697</v>
      </c>
      <c r="L6" s="44" t="n">
        <f aca="false">'o_Fin Stats'!L14/1000000</f>
        <v>2662.482571</v>
      </c>
      <c r="M6" s="44" t="n">
        <f aca="false">'o_Fin Stats'!M14/1000000</f>
        <v>3209.649657</v>
      </c>
      <c r="N6" s="44" t="n">
        <f aca="false">'o_Fin Stats'!N14/1000000</f>
        <v>3539.19445</v>
      </c>
      <c r="O6" s="44" t="n">
        <f aca="false">'o_Fin Stats'!O14/1000000</f>
        <v>3631.590384</v>
      </c>
      <c r="P6" s="44" t="n">
        <f aca="false">'o_Fin Stats'!P14/1000000</f>
        <v>4190.400992</v>
      </c>
      <c r="Q6" s="44" t="n">
        <f aca="false">'o_Fin Stats'!Q14/1000000</f>
        <v>4122.329602</v>
      </c>
      <c r="R6" s="44" t="n">
        <f aca="false">'o_Fin Stats'!R14/1000000</f>
        <v>4045.477404</v>
      </c>
      <c r="S6" s="44" t="n">
        <f aca="false">'o_Fin Stats'!S14/1000000</f>
        <v>4126.386951</v>
      </c>
      <c r="T6" s="44" t="n">
        <f aca="false">'o_Fin Stats'!T14/1000000</f>
        <v>3769.381138</v>
      </c>
      <c r="U6" s="44" t="n">
        <f aca="false">'o_Fin Stats'!U14/1000000</f>
        <v>3652.629808</v>
      </c>
      <c r="V6" s="44" t="n">
        <f aca="false">'o_Fin Stats'!V14/1000000</f>
        <v>1954.851238</v>
      </c>
      <c r="W6" s="44" t="n">
        <f aca="false">'o_Fin Stats'!W14/1000000</f>
        <v>1219.842068</v>
      </c>
      <c r="X6" s="44" t="n">
        <f aca="false">'o_Fin Stats'!X14/1000000</f>
        <v>1244.238909</v>
      </c>
      <c r="Y6" s="44" t="n">
        <f aca="false">'o_Fin Stats'!Y14/1000000</f>
        <v>1269.123688</v>
      </c>
      <c r="Z6" s="44" t="n">
        <f aca="false">'o_Fin Stats'!Z14/1000000</f>
        <v>962.559617</v>
      </c>
      <c r="AA6" s="44" t="n">
        <f aca="false">'o_Fin Stats'!AA14/1000000</f>
        <v>836.70275</v>
      </c>
      <c r="AB6" s="44" t="n">
        <f aca="false">'o_Fin Stats'!AB14/1000000</f>
        <v>853.436805</v>
      </c>
    </row>
    <row r="7" customFormat="false" ht="15" hidden="false" customHeight="false" outlineLevel="0" collapsed="false">
      <c r="B7" s="14" t="s">
        <v>200</v>
      </c>
      <c r="C7" s="9" t="s">
        <v>450</v>
      </c>
      <c r="D7" s="44" t="n">
        <f aca="false">'o_Fin Stats'!D22/1000000</f>
        <v>0</v>
      </c>
      <c r="E7" s="44" t="n">
        <f aca="false">'o_Fin Stats'!E22/1000000</f>
        <v>-332.692312</v>
      </c>
      <c r="F7" s="44" t="n">
        <f aca="false">'o_Fin Stats'!F22/1000000</f>
        <v>-484.944841</v>
      </c>
      <c r="G7" s="44" t="n">
        <f aca="false">'o_Fin Stats'!G22/1000000</f>
        <v>-610.416241</v>
      </c>
      <c r="H7" s="44" t="n">
        <f aca="false">'o_Fin Stats'!H22/1000000</f>
        <v>-677.70047</v>
      </c>
      <c r="I7" s="44" t="n">
        <f aca="false">'o_Fin Stats'!I22/1000000</f>
        <v>-700.462656</v>
      </c>
      <c r="J7" s="44" t="n">
        <f aca="false">'o_Fin Stats'!J22/1000000</f>
        <v>-724.172639</v>
      </c>
      <c r="K7" s="44" t="n">
        <f aca="false">'o_Fin Stats'!K22/1000000</f>
        <v>-913.926395</v>
      </c>
      <c r="L7" s="44" t="n">
        <f aca="false">'o_Fin Stats'!L22/1000000</f>
        <v>-1015.644125</v>
      </c>
      <c r="M7" s="44" t="n">
        <f aca="false">'o_Fin Stats'!M22/1000000</f>
        <v>-1081.651895</v>
      </c>
      <c r="N7" s="44" t="n">
        <f aca="false">'o_Fin Stats'!N22/1000000</f>
        <v>-1167.042529</v>
      </c>
      <c r="O7" s="44" t="n">
        <f aca="false">'o_Fin Stats'!O22/1000000</f>
        <v>-1221.49177</v>
      </c>
      <c r="P7" s="44" t="n">
        <f aca="false">'o_Fin Stats'!P22/1000000</f>
        <v>-1590.503216</v>
      </c>
      <c r="Q7" s="44" t="n">
        <f aca="false">'o_Fin Stats'!Q22/1000000</f>
        <v>-1492.667235</v>
      </c>
      <c r="R7" s="44" t="n">
        <f aca="false">'o_Fin Stats'!R22/1000000</f>
        <v>-1417.448697</v>
      </c>
      <c r="S7" s="44" t="n">
        <f aca="false">'o_Fin Stats'!S22/1000000</f>
        <v>-1416.10133</v>
      </c>
      <c r="T7" s="44" t="n">
        <f aca="false">'o_Fin Stats'!T22/1000000</f>
        <v>-1280.606061</v>
      </c>
      <c r="U7" s="44" t="n">
        <f aca="false">'o_Fin Stats'!U22/1000000</f>
        <v>-1199.742526</v>
      </c>
      <c r="V7" s="44" t="n">
        <f aca="false">'o_Fin Stats'!V22/1000000</f>
        <v>-1089.209817</v>
      </c>
      <c r="W7" s="44" t="n">
        <f aca="false">'o_Fin Stats'!W22/1000000</f>
        <v>-1070.307605</v>
      </c>
      <c r="X7" s="44" t="n">
        <f aca="false">'o_Fin Stats'!X22/1000000</f>
        <v>-1042.580724</v>
      </c>
      <c r="Y7" s="44" t="n">
        <f aca="false">'o_Fin Stats'!Y22/1000000</f>
        <v>-1049.103727</v>
      </c>
      <c r="Z7" s="44" t="n">
        <f aca="false">'o_Fin Stats'!Z22/1000000</f>
        <v>-747.692791</v>
      </c>
      <c r="AA7" s="44" t="n">
        <f aca="false">'o_Fin Stats'!AA22/1000000</f>
        <v>-628.603266</v>
      </c>
      <c r="AB7" s="44" t="n">
        <f aca="false">'o_Fin Stats'!AB22/1000000</f>
        <v>-649.485307</v>
      </c>
    </row>
    <row r="8" customFormat="false" ht="15" hidden="false" customHeight="false" outlineLevel="0" collapsed="false">
      <c r="B8" s="3" t="s">
        <v>206</v>
      </c>
      <c r="C8" s="9" t="s">
        <v>450</v>
      </c>
      <c r="D8" s="44" t="n">
        <f aca="false">'o_Fin Stats'!D30/1000000</f>
        <v>0</v>
      </c>
      <c r="E8" s="44" t="n">
        <f aca="false">'o_Fin Stats'!E30/1000000</f>
        <v>246.552114</v>
      </c>
      <c r="F8" s="44" t="n">
        <f aca="false">'o_Fin Stats'!F30/1000000</f>
        <v>222.533653</v>
      </c>
      <c r="G8" s="44" t="n">
        <f aca="false">'o_Fin Stats'!G30/1000000</f>
        <v>1017.710877</v>
      </c>
      <c r="H8" s="44" t="n">
        <f aca="false">'o_Fin Stats'!H30/1000000</f>
        <v>1376.172669</v>
      </c>
      <c r="I8" s="44" t="n">
        <f aca="false">'o_Fin Stats'!I30/1000000</f>
        <v>1392.359047</v>
      </c>
      <c r="J8" s="44" t="n">
        <f aca="false">'o_Fin Stats'!J30/1000000</f>
        <v>1430.051347</v>
      </c>
      <c r="K8" s="44" t="n">
        <f aca="false">'o_Fin Stats'!K30/1000000</f>
        <v>1522.569954</v>
      </c>
      <c r="L8" s="44" t="n">
        <f aca="false">'o_Fin Stats'!L30/1000000</f>
        <v>1570.803971</v>
      </c>
      <c r="M8" s="44" t="n">
        <f aca="false">'o_Fin Stats'!M30/1000000</f>
        <v>2038.223362</v>
      </c>
      <c r="N8" s="44" t="n">
        <f aca="false">'o_Fin Stats'!N30/1000000</f>
        <v>2271.382545</v>
      </c>
      <c r="O8" s="44" t="n">
        <f aca="false">'o_Fin Stats'!O30/1000000</f>
        <v>2306.730129</v>
      </c>
      <c r="P8" s="44" t="n">
        <f aca="false">'o_Fin Stats'!P30/1000000</f>
        <v>2483.351241</v>
      </c>
      <c r="Q8" s="44" t="n">
        <f aca="false">'o_Fin Stats'!Q30/1000000</f>
        <v>2517.82279</v>
      </c>
      <c r="R8" s="44" t="n">
        <f aca="false">'o_Fin Stats'!R30/1000000</f>
        <v>2514.033205</v>
      </c>
      <c r="S8" s="44" t="n">
        <f aca="false">'o_Fin Stats'!S30/1000000</f>
        <v>2594.091076</v>
      </c>
      <c r="T8" s="44" t="n">
        <f aca="false">'o_Fin Stats'!T30/1000000</f>
        <v>2389.947993</v>
      </c>
      <c r="U8" s="44" t="n">
        <f aca="false">'o_Fin Stats'!U30/1000000</f>
        <v>2352.149056</v>
      </c>
      <c r="V8" s="44" t="n">
        <f aca="false">'o_Fin Stats'!V30/1000000</f>
        <v>826.587801</v>
      </c>
      <c r="W8" s="44" t="n">
        <f aca="false">'o_Fin Stats'!W30/1000000</f>
        <v>109.757371</v>
      </c>
      <c r="X8" s="44" t="n">
        <f aca="false">'o_Fin Stats'!X30/1000000</f>
        <v>161.143151</v>
      </c>
      <c r="Y8" s="44" t="n">
        <f aca="false">'o_Fin Stats'!Y30/1000000</f>
        <v>178.752226</v>
      </c>
      <c r="Z8" s="44" t="n">
        <f aca="false">'o_Fin Stats'!Z30/1000000</f>
        <v>192.308664</v>
      </c>
      <c r="AA8" s="44" t="n">
        <f aca="false">'o_Fin Stats'!AA30/1000000</f>
        <v>185.090158</v>
      </c>
      <c r="AB8" s="44" t="n">
        <f aca="false">'o_Fin Stats'!AB30/1000000</f>
        <v>180.481986</v>
      </c>
    </row>
    <row r="9" customFormat="false" ht="15" hidden="false" customHeight="false" outlineLevel="0" collapsed="false">
      <c r="B9" s="3" t="s">
        <v>211</v>
      </c>
      <c r="C9" s="9" t="s">
        <v>450</v>
      </c>
      <c r="D9" s="44" t="n">
        <f aca="false">'o_Fin Stats'!D61/1000000</f>
        <v>0</v>
      </c>
      <c r="E9" s="44" t="n">
        <f aca="false">'o_Fin Stats'!E61/1000000</f>
        <v>221.637114</v>
      </c>
      <c r="F9" s="44" t="n">
        <f aca="false">'o_Fin Stats'!F61/1000000</f>
        <v>196.816903</v>
      </c>
      <c r="G9" s="44" t="n">
        <f aca="false">'o_Fin Stats'!G61/1000000</f>
        <v>991.165609</v>
      </c>
      <c r="H9" s="44" t="n">
        <f aca="false">'o_Fin Stats'!H61/1000000</f>
        <v>1348.771176</v>
      </c>
      <c r="I9" s="44" t="n">
        <f aca="false">'o_Fin Stats'!I61/1000000</f>
        <v>1364.072652</v>
      </c>
      <c r="J9" s="44" t="n">
        <f aca="false">'o_Fin Stats'!J61/1000000</f>
        <v>1400.850358</v>
      </c>
      <c r="K9" s="44" t="n">
        <f aca="false">'o_Fin Stats'!K61/1000000</f>
        <v>1492.423633</v>
      </c>
      <c r="L9" s="44" t="n">
        <f aca="false">'o_Fin Stats'!L61/1000000</f>
        <v>1539.680492</v>
      </c>
      <c r="M9" s="44" t="n">
        <f aca="false">'o_Fin Stats'!M61/1000000</f>
        <v>2006.089775</v>
      </c>
      <c r="N9" s="44" t="n">
        <f aca="false">'o_Fin Stats'!N61/1000000</f>
        <v>2238.204723</v>
      </c>
      <c r="O9" s="44" t="n">
        <f aca="false">'o_Fin Stats'!O61/1000000</f>
        <v>2272.472737</v>
      </c>
      <c r="P9" s="44" t="n">
        <f aca="false">'o_Fin Stats'!P61/1000000</f>
        <v>2447.977676</v>
      </c>
      <c r="Q9" s="44" t="n">
        <f aca="false">'o_Fin Stats'!Q61/1000000</f>
        <v>2481.295149</v>
      </c>
      <c r="R9" s="44" t="n">
        <f aca="false">'o_Fin Stats'!R61/1000000</f>
        <v>2476.312219</v>
      </c>
      <c r="S9" s="44" t="n">
        <f aca="false">'o_Fin Stats'!S61/1000000</f>
        <v>2555.136069</v>
      </c>
      <c r="T9" s="44" t="n">
        <f aca="false">'o_Fin Stats'!T61/1000000</f>
        <v>2349.716825</v>
      </c>
      <c r="U9" s="44" t="n">
        <f aca="false">'o_Fin Stats'!U61/1000000</f>
        <v>2310.598068</v>
      </c>
      <c r="V9" s="44" t="n">
        <f aca="false">'o_Fin Stats'!V61/1000000</f>
        <v>783.671755</v>
      </c>
      <c r="W9" s="44" t="n">
        <f aca="false">'o_Fin Stats'!W61/1000000</f>
        <v>65.429385</v>
      </c>
      <c r="X9" s="44" t="n">
        <f aca="false">'o_Fin Stats'!X61/1000000</f>
        <v>115.354648</v>
      </c>
      <c r="Y9" s="44" t="n">
        <f aca="false">'o_Fin Stats'!Y61/1000000</f>
        <v>131.452854</v>
      </c>
      <c r="Z9" s="44" t="n">
        <f aca="false">'o_Fin Stats'!Z61/1000000</f>
        <v>143.446237</v>
      </c>
      <c r="AA9" s="44" t="n">
        <f aca="false">'o_Fin Stats'!AA61/1000000</f>
        <v>134.610579</v>
      </c>
      <c r="AB9" s="44" t="n">
        <f aca="false">'o_Fin Stats'!AB61/1000000</f>
        <v>128.329178</v>
      </c>
    </row>
    <row r="10" customFormat="false" ht="15" hidden="false" customHeight="false" outlineLevel="0" collapsed="false">
      <c r="B10" s="14" t="s">
        <v>451</v>
      </c>
      <c r="C10" s="9" t="s">
        <v>450</v>
      </c>
      <c r="D10" s="44" t="n">
        <f aca="false">'o_Fin Stats'!D68/1000000</f>
        <v>0</v>
      </c>
      <c r="E10" s="44" t="n">
        <f aca="false">'o_Fin Stats'!E68/1000000</f>
        <v>220.528447</v>
      </c>
      <c r="F10" s="44" t="n">
        <f aca="false">'o_Fin Stats'!F68/1000000</f>
        <v>195.708328</v>
      </c>
      <c r="G10" s="44" t="n">
        <f aca="false">'o_Fin Stats'!G68/1000000</f>
        <v>988.257129</v>
      </c>
      <c r="H10" s="44" t="n">
        <f aca="false">'o_Fin Stats'!H68/1000000</f>
        <v>1343.20869</v>
      </c>
      <c r="I10" s="44" t="n">
        <f aca="false">'o_Fin Stats'!I68/1000000</f>
        <v>1354.2997</v>
      </c>
      <c r="J10" s="44" t="n">
        <f aca="false">'o_Fin Stats'!J68/1000000</f>
        <v>1385.012587</v>
      </c>
      <c r="K10" s="44" t="n">
        <f aca="false">'o_Fin Stats'!K68/1000000</f>
        <v>1475.55803</v>
      </c>
      <c r="L10" s="44" t="n">
        <f aca="false">'o_Fin Stats'!L68/1000000</f>
        <v>1523.355034</v>
      </c>
      <c r="M10" s="44" t="n">
        <f aca="false">'o_Fin Stats'!M68/1000000</f>
        <v>1990.333454</v>
      </c>
      <c r="N10" s="44" t="n">
        <f aca="false">'o_Fin Stats'!N68/1000000</f>
        <v>2223.048104</v>
      </c>
      <c r="O10" s="44" t="n">
        <f aca="false">'o_Fin Stats'!O68/1000000</f>
        <v>2256.707564</v>
      </c>
      <c r="P10" s="44" t="n">
        <f aca="false">'o_Fin Stats'!P68/1000000</f>
        <v>2431.337921</v>
      </c>
      <c r="Q10" s="44" t="n">
        <f aca="false">'o_Fin Stats'!Q68/1000000</f>
        <v>2465.714246</v>
      </c>
      <c r="R10" s="44" t="n">
        <f aca="false">'o_Fin Stats'!R68/1000000</f>
        <v>2461.82793</v>
      </c>
      <c r="S10" s="44" t="n">
        <f aca="false">'o_Fin Stats'!S68/1000000</f>
        <v>2541.431064</v>
      </c>
      <c r="T10" s="44" t="n">
        <f aca="false">'o_Fin Stats'!T68/1000000</f>
        <v>2337.683083</v>
      </c>
      <c r="U10" s="44" t="n">
        <f aca="false">'o_Fin Stats'!U68/1000000</f>
        <v>2300.279852</v>
      </c>
      <c r="V10" s="44" t="n">
        <f aca="false">'o_Fin Stats'!V68/1000000</f>
        <v>774.622708</v>
      </c>
      <c r="W10" s="44" t="n">
        <f aca="false">'o_Fin Stats'!W68/1000000</f>
        <v>57.698714</v>
      </c>
      <c r="X10" s="44" t="n">
        <f aca="false">'o_Fin Stats'!X68/1000000</f>
        <v>108.476871</v>
      </c>
      <c r="Y10" s="44" t="n">
        <f aca="false">'o_Fin Stats'!Y68/1000000</f>
        <v>126.65881</v>
      </c>
      <c r="Z10" s="44" t="n">
        <f aca="false">'o_Fin Stats'!Z68/1000000</f>
        <v>140.786092</v>
      </c>
      <c r="AA10" s="44" t="n">
        <f aca="false">'o_Fin Stats'!AA68/1000000</f>
        <v>132.697338</v>
      </c>
      <c r="AB10" s="44" t="n">
        <f aca="false">'o_Fin Stats'!AB68/1000000</f>
        <v>127.205952</v>
      </c>
    </row>
    <row r="11" customFormat="false" ht="15" hidden="false" customHeight="false" outlineLevel="0" collapsed="false">
      <c r="B11" s="14" t="s">
        <v>217</v>
      </c>
      <c r="C11" s="9" t="s">
        <v>450</v>
      </c>
      <c r="D11" s="44" t="n">
        <f aca="false">'o_Fin Stats'!D69/1000000</f>
        <v>0</v>
      </c>
      <c r="E11" s="44" t="n">
        <f aca="false">'o_Fin Stats'!E69/1000000</f>
        <v>-44.1056894</v>
      </c>
      <c r="F11" s="44" t="n">
        <f aca="false">'o_Fin Stats'!F69/1000000</f>
        <v>-39.1416656</v>
      </c>
      <c r="G11" s="44" t="n">
        <f aca="false">'o_Fin Stats'!G69/1000000</f>
        <v>-197.6514258</v>
      </c>
      <c r="H11" s="44" t="n">
        <f aca="false">'o_Fin Stats'!H69/1000000</f>
        <v>-268.641738</v>
      </c>
      <c r="I11" s="44" t="n">
        <f aca="false">'o_Fin Stats'!I69/1000000</f>
        <v>-270.85994</v>
      </c>
      <c r="J11" s="44" t="n">
        <f aca="false">'o_Fin Stats'!J69/1000000</f>
        <v>-277.0025174</v>
      </c>
      <c r="K11" s="44" t="n">
        <f aca="false">'o_Fin Stats'!K69/1000000</f>
        <v>-295.111606</v>
      </c>
      <c r="L11" s="44" t="n">
        <f aca="false">'o_Fin Stats'!L69/1000000</f>
        <v>-304.6710068</v>
      </c>
      <c r="M11" s="44" t="n">
        <f aca="false">'o_Fin Stats'!M69/1000000</f>
        <v>-398.0666908</v>
      </c>
      <c r="N11" s="44" t="n">
        <f aca="false">'o_Fin Stats'!N69/1000000</f>
        <v>-444.6096208</v>
      </c>
      <c r="O11" s="44" t="n">
        <f aca="false">'o_Fin Stats'!O69/1000000</f>
        <v>-451.3415128</v>
      </c>
      <c r="P11" s="44" t="n">
        <f aca="false">'o_Fin Stats'!P69/1000000</f>
        <v>-486.2675842</v>
      </c>
      <c r="Q11" s="44" t="n">
        <f aca="false">'o_Fin Stats'!Q69/1000000</f>
        <v>-493.1428492</v>
      </c>
      <c r="R11" s="44" t="n">
        <f aca="false">'o_Fin Stats'!R69/1000000</f>
        <v>-492.365586</v>
      </c>
      <c r="S11" s="44" t="n">
        <f aca="false">'o_Fin Stats'!S69/1000000</f>
        <v>-508.2862128</v>
      </c>
      <c r="T11" s="44" t="n">
        <f aca="false">'o_Fin Stats'!T69/1000000</f>
        <v>-467.5366166</v>
      </c>
      <c r="U11" s="44" t="n">
        <f aca="false">'o_Fin Stats'!U69/1000000</f>
        <v>-460.0559704</v>
      </c>
      <c r="V11" s="44" t="n">
        <f aca="false">'o_Fin Stats'!V69/1000000</f>
        <v>-154.9245416</v>
      </c>
      <c r="W11" s="44" t="n">
        <f aca="false">'o_Fin Stats'!W69/1000000</f>
        <v>-11.5397428</v>
      </c>
      <c r="X11" s="44" t="n">
        <f aca="false">'o_Fin Stats'!X69/1000000</f>
        <v>-21.6953742</v>
      </c>
      <c r="Y11" s="44" t="n">
        <f aca="false">'o_Fin Stats'!Y69/1000000</f>
        <v>-25.331762</v>
      </c>
      <c r="Z11" s="44" t="n">
        <f aca="false">'o_Fin Stats'!Z69/1000000</f>
        <v>-28.1572184</v>
      </c>
      <c r="AA11" s="44" t="n">
        <f aca="false">'o_Fin Stats'!AA69/1000000</f>
        <v>-26.5394676</v>
      </c>
      <c r="AB11" s="44" t="n">
        <f aca="false">'o_Fin Stats'!AB69/1000000</f>
        <v>-25.4411904</v>
      </c>
    </row>
    <row r="12" customFormat="false" ht="15" hidden="false" customHeight="false" outlineLevel="0" collapsed="false">
      <c r="B12" s="3" t="s">
        <v>452</v>
      </c>
      <c r="C12" s="9" t="s">
        <v>450</v>
      </c>
      <c r="D12" s="44" t="n">
        <f aca="false">'o_Fin Stats'!D70/1000000</f>
        <v>0</v>
      </c>
      <c r="E12" s="44" t="n">
        <f aca="false">'o_Fin Stats'!E70/1000000</f>
        <v>176.4227576</v>
      </c>
      <c r="F12" s="44" t="n">
        <f aca="false">'o_Fin Stats'!F70/1000000</f>
        <v>156.5666624</v>
      </c>
      <c r="G12" s="44" t="n">
        <f aca="false">'o_Fin Stats'!G70/1000000</f>
        <v>790.6057032</v>
      </c>
      <c r="H12" s="44" t="n">
        <f aca="false">'o_Fin Stats'!H70/1000000</f>
        <v>1074.566952</v>
      </c>
      <c r="I12" s="44" t="n">
        <f aca="false">'o_Fin Stats'!I70/1000000</f>
        <v>1083.43976</v>
      </c>
      <c r="J12" s="44" t="n">
        <f aca="false">'o_Fin Stats'!J70/1000000</f>
        <v>1108.0100696</v>
      </c>
      <c r="K12" s="44" t="n">
        <f aca="false">'o_Fin Stats'!K70/1000000</f>
        <v>1180.446424</v>
      </c>
      <c r="L12" s="44" t="n">
        <f aca="false">'o_Fin Stats'!L70/1000000</f>
        <v>1218.6840272</v>
      </c>
      <c r="M12" s="44" t="n">
        <f aca="false">'o_Fin Stats'!M70/1000000</f>
        <v>1592.2667632</v>
      </c>
      <c r="N12" s="44" t="n">
        <f aca="false">'o_Fin Stats'!N70/1000000</f>
        <v>1778.4384832</v>
      </c>
      <c r="O12" s="44" t="n">
        <f aca="false">'o_Fin Stats'!O70/1000000</f>
        <v>1805.3660512</v>
      </c>
      <c r="P12" s="44" t="n">
        <f aca="false">'o_Fin Stats'!P70/1000000</f>
        <v>1945.0703368</v>
      </c>
      <c r="Q12" s="44" t="n">
        <f aca="false">'o_Fin Stats'!Q70/1000000</f>
        <v>1972.5713968</v>
      </c>
      <c r="R12" s="44" t="n">
        <f aca="false">'o_Fin Stats'!R70/1000000</f>
        <v>1969.462344</v>
      </c>
      <c r="S12" s="44" t="n">
        <f aca="false">'o_Fin Stats'!S70/1000000</f>
        <v>2033.1448512</v>
      </c>
      <c r="T12" s="44" t="n">
        <f aca="false">'o_Fin Stats'!T70/1000000</f>
        <v>1870.1464664</v>
      </c>
      <c r="U12" s="44" t="n">
        <f aca="false">'o_Fin Stats'!U70/1000000</f>
        <v>1840.2238816</v>
      </c>
      <c r="V12" s="44" t="n">
        <f aca="false">'o_Fin Stats'!V70/1000000</f>
        <v>619.6981664</v>
      </c>
      <c r="W12" s="44" t="n">
        <f aca="false">'o_Fin Stats'!W70/1000000</f>
        <v>46.1589712</v>
      </c>
      <c r="X12" s="44" t="n">
        <f aca="false">'o_Fin Stats'!X70/1000000</f>
        <v>86.7814968</v>
      </c>
      <c r="Y12" s="44" t="n">
        <f aca="false">'o_Fin Stats'!Y70/1000000</f>
        <v>101.327048</v>
      </c>
      <c r="Z12" s="44" t="n">
        <f aca="false">'o_Fin Stats'!Z70/1000000</f>
        <v>112.6288736</v>
      </c>
      <c r="AA12" s="44" t="n">
        <f aca="false">'o_Fin Stats'!AA70/1000000</f>
        <v>106.1578704</v>
      </c>
      <c r="AB12" s="44" t="n">
        <f aca="false">'o_Fin Stats'!AB70/1000000</f>
        <v>101.7647616</v>
      </c>
    </row>
    <row r="13" customFormat="false" ht="15" hidden="false" customHeight="false" outlineLevel="0" collapsed="false">
      <c r="B13" s="14" t="s">
        <v>241</v>
      </c>
      <c r="C13" s="9" t="s">
        <v>450</v>
      </c>
      <c r="D13" s="44" t="n">
        <f aca="false">'o_Fin Stats'!D72/1000000</f>
        <v>0</v>
      </c>
      <c r="E13" s="44" t="n">
        <f aca="false">'o_Fin Stats'!E72/1000000</f>
        <v>176.4227576</v>
      </c>
      <c r="F13" s="44" t="n">
        <f aca="false">'o_Fin Stats'!F72/1000000</f>
        <v>156.5666624</v>
      </c>
      <c r="G13" s="44" t="n">
        <f aca="false">'o_Fin Stats'!G72/1000000</f>
        <v>722.7087682</v>
      </c>
      <c r="H13" s="44" t="n">
        <f aca="false">'o_Fin Stats'!H72/1000000</f>
        <v>542.000667</v>
      </c>
      <c r="I13" s="44" t="n">
        <f aca="false">'o_Fin Stats'!I72/1000000</f>
        <v>413.155106</v>
      </c>
      <c r="J13" s="44" t="n">
        <f aca="false">'o_Fin Stats'!J72/1000000</f>
        <v>328.2940616</v>
      </c>
      <c r="K13" s="44" t="n">
        <f aca="false">'o_Fin Stats'!K72/1000000</f>
        <v>300.547812</v>
      </c>
      <c r="L13" s="44" t="n">
        <f aca="false">'o_Fin Stats'!L72/1000000</f>
        <v>254.0890612</v>
      </c>
      <c r="M13" s="44" t="n">
        <f aca="false">'o_Fin Stats'!M72/1000000</f>
        <v>470.7538482</v>
      </c>
      <c r="N13" s="44" t="n">
        <f aca="false">'o_Fin Stats'!N72/1000000</f>
        <v>492.6941762</v>
      </c>
      <c r="O13" s="44" t="n">
        <f aca="false">'o_Fin Stats'!O72/1000000</f>
        <v>389.7163082</v>
      </c>
      <c r="P13" s="44" t="n">
        <f aca="false">'o_Fin Stats'!P72/1000000</f>
        <v>397.0654448</v>
      </c>
      <c r="Q13" s="44" t="n">
        <f aca="false">'o_Fin Stats'!Q72/1000000</f>
        <v>318.4248788</v>
      </c>
      <c r="R13" s="44" t="n">
        <f aca="false">'o_Fin Stats'!R72/1000000</f>
        <v>236.48687</v>
      </c>
      <c r="S13" s="44" t="n">
        <f aca="false">'o_Fin Stats'!S72/1000000</f>
        <v>225.1270322</v>
      </c>
      <c r="T13" s="44" t="n">
        <f aca="false">'o_Fin Stats'!T72/1000000</f>
        <v>46.5964854000001</v>
      </c>
      <c r="U13" s="44" t="n">
        <f aca="false">'o_Fin Stats'!U72/1000000</f>
        <v>12.5054255999999</v>
      </c>
      <c r="V13" s="44" t="n">
        <f aca="false">'o_Fin Stats'!V72/1000000</f>
        <v>-906.0152176</v>
      </c>
      <c r="W13" s="44" t="n">
        <f aca="false">'o_Fin Stats'!W72/1000000</f>
        <v>-1109.6658098</v>
      </c>
      <c r="X13" s="44" t="n">
        <f aca="false">'o_Fin Stats'!X72/1000000</f>
        <v>-801.7824622</v>
      </c>
      <c r="Y13" s="44" t="n">
        <f aca="false">'o_Fin Stats'!Y72/1000000</f>
        <v>-590.427683</v>
      </c>
      <c r="Z13" s="44" t="n">
        <f aca="false">'o_Fin Stats'!Z72/1000000</f>
        <v>-434.3443934</v>
      </c>
      <c r="AA13" s="44" t="n">
        <f aca="false">'o_Fin Stats'!AA72/1000000</f>
        <v>-330.6115476</v>
      </c>
      <c r="AB13" s="44" t="n">
        <f aca="false">'o_Fin Stats'!AB72/1000000</f>
        <v>-251.2534924</v>
      </c>
    </row>
    <row r="15" customFormat="false" ht="15" hidden="false" customHeight="false" outlineLevel="0" collapsed="false">
      <c r="B15" s="3" t="s">
        <v>453</v>
      </c>
    </row>
    <row r="16" customFormat="false" ht="15" hidden="false" customHeight="false" outlineLevel="0" collapsed="false">
      <c r="B16" s="14" t="s">
        <v>454</v>
      </c>
      <c r="D16" s="45" t="n">
        <f aca="false">IF('o_Fin Stats'!D14=0,0,'o_Fin Stats'!D30/'o_Fin Stats'!D14)</f>
        <v>0</v>
      </c>
      <c r="E16" s="45" t="n">
        <f aca="false">IF('o_Fin Stats'!E14=0,0,'o_Fin Stats'!E30/'o_Fin Stats'!E14)</f>
        <v>0.412922213069103</v>
      </c>
      <c r="F16" s="45" t="n">
        <f aca="false">IF('o_Fin Stats'!F14=0,0,'o_Fin Stats'!F30/'o_Fin Stats'!F14)</f>
        <v>0.305276523222707</v>
      </c>
      <c r="G16" s="45" t="n">
        <f aca="false">IF('o_Fin Stats'!G14=0,0,'o_Fin Stats'!G30/'o_Fin Stats'!G14)</f>
        <v>0.608142798520222</v>
      </c>
      <c r="H16" s="45" t="n">
        <f aca="false">IF('o_Fin Stats'!H14=0,0,'o_Fin Stats'!H30/'o_Fin Stats'!H14)</f>
        <v>0.652107364779828</v>
      </c>
      <c r="I16" s="45" t="n">
        <f aca="false">IF('o_Fin Stats'!I14=0,0,'o_Fin Stats'!I30/'o_Fin Stats'!I14)</f>
        <v>0.646840562007572</v>
      </c>
      <c r="J16" s="45" t="n">
        <f aca="false">IF('o_Fin Stats'!J14=0,0,'o_Fin Stats'!J30/'o_Fin Stats'!J14)</f>
        <v>0.645435910558896</v>
      </c>
      <c r="K16" s="45" t="n">
        <f aca="false">IF('o_Fin Stats'!K14=0,0,'o_Fin Stats'!K30/'o_Fin Stats'!K14)</f>
        <v>0.607132345149944</v>
      </c>
      <c r="L16" s="45" t="n">
        <f aca="false">IF('o_Fin Stats'!L14=0,0,'o_Fin Stats'!L30/'o_Fin Stats'!L14)</f>
        <v>0.589977184492901</v>
      </c>
      <c r="M16" s="45" t="n">
        <f aca="false">IF('o_Fin Stats'!M14=0,0,'o_Fin Stats'!M30/'o_Fin Stats'!M14)</f>
        <v>0.635029856780409</v>
      </c>
      <c r="N16" s="45" t="n">
        <f aca="false">IF('o_Fin Stats'!N14=0,0,'o_Fin Stats'!N30/'o_Fin Stats'!N14)</f>
        <v>0.641779528389575</v>
      </c>
      <c r="O16" s="45" t="n">
        <f aca="false">IF('o_Fin Stats'!O14=0,0,'o_Fin Stats'!O30/'o_Fin Stats'!O14)</f>
        <v>0.635184556926616</v>
      </c>
      <c r="P16" s="45" t="n">
        <f aca="false">IF('o_Fin Stats'!P14=0,0,'o_Fin Stats'!P30/'o_Fin Stats'!P14)</f>
        <v>0.592628544557198</v>
      </c>
      <c r="Q16" s="45" t="n">
        <f aca="false">IF('o_Fin Stats'!Q14=0,0,'o_Fin Stats'!Q30/'o_Fin Stats'!Q14)</f>
        <v>0.610776680442643</v>
      </c>
      <c r="R16" s="45" t="n">
        <f aca="false">IF('o_Fin Stats'!R14=0,0,'o_Fin Stats'!R30/'o_Fin Stats'!R14)</f>
        <v>0.621442898807006</v>
      </c>
      <c r="S16" s="45" t="n">
        <f aca="false">IF('o_Fin Stats'!S14=0,0,'o_Fin Stats'!S30/'o_Fin Stats'!S14)</f>
        <v>0.628659189456612</v>
      </c>
      <c r="T16" s="45" t="n">
        <f aca="false">IF('o_Fin Stats'!T14=0,0,'o_Fin Stats'!T30/'o_Fin Stats'!T14)</f>
        <v>0.634042540539714</v>
      </c>
      <c r="U16" s="45" t="n">
        <f aca="false">IF('o_Fin Stats'!U14=0,0,'o_Fin Stats'!U30/'o_Fin Stats'!U14)</f>
        <v>0.643960428414705</v>
      </c>
      <c r="V16" s="45" t="n">
        <f aca="false">IF('o_Fin Stats'!V14=0,0,'o_Fin Stats'!V30/'o_Fin Stats'!V14)</f>
        <v>0.422839234480921</v>
      </c>
      <c r="W16" s="45" t="n">
        <f aca="false">IF('o_Fin Stats'!W14=0,0,'o_Fin Stats'!W30/'o_Fin Stats'!W14)</f>
        <v>0.0899767059025546</v>
      </c>
      <c r="X16" s="45" t="n">
        <f aca="false">IF('o_Fin Stats'!X14=0,0,'o_Fin Stats'!X30/'o_Fin Stats'!X14)</f>
        <v>0.129511422472322</v>
      </c>
      <c r="Y16" s="45" t="n">
        <f aca="false">IF('o_Fin Stats'!Y14=0,0,'o_Fin Stats'!Y30/'o_Fin Stats'!Y14)</f>
        <v>0.140846969992101</v>
      </c>
      <c r="Z16" s="45" t="n">
        <f aca="false">IF('o_Fin Stats'!Z14=0,0,'o_Fin Stats'!Z30/'o_Fin Stats'!Z14)</f>
        <v>0.199788834482135</v>
      </c>
      <c r="AA16" s="45" t="n">
        <f aca="false">IF('o_Fin Stats'!AA14=0,0,'o_Fin Stats'!AA30/'o_Fin Stats'!AA14)</f>
        <v>0.221213756020283</v>
      </c>
      <c r="AB16" s="45" t="n">
        <f aca="false">IF('o_Fin Stats'!AB14=0,0,'o_Fin Stats'!AB30/'o_Fin Stats'!AB14)</f>
        <v>0.211476684556626</v>
      </c>
    </row>
    <row r="17" customFormat="false" ht="15" hidden="false" customHeight="false" outlineLevel="0" collapsed="false">
      <c r="B17" s="14" t="s">
        <v>455</v>
      </c>
      <c r="D17" s="45" t="n">
        <f aca="false">IF('o_Fin Stats'!D14=0,0,'o_Fin Stats'!D61/'o_Fin Stats'!D14)</f>
        <v>0</v>
      </c>
      <c r="E17" s="45" t="n">
        <f aca="false">IF('o_Fin Stats'!E14=0,0,'o_Fin Stats'!E61/'o_Fin Stats'!E14)</f>
        <v>0.371194901257789</v>
      </c>
      <c r="F17" s="45" t="n">
        <f aca="false">IF('o_Fin Stats'!F14=0,0,'o_Fin Stats'!F61/'o_Fin Stats'!F14)</f>
        <v>0.269997724161301</v>
      </c>
      <c r="G17" s="45" t="n">
        <f aca="false">IF('o_Fin Stats'!G14=0,0,'o_Fin Stats'!G61/'o_Fin Stats'!G14)</f>
        <v>0.592280421558529</v>
      </c>
      <c r="H17" s="45" t="n">
        <f aca="false">IF('o_Fin Stats'!H14=0,0,'o_Fin Stats'!H61/'o_Fin Stats'!H14)</f>
        <v>0.639123009114454</v>
      </c>
      <c r="I17" s="45" t="n">
        <f aca="false">IF('o_Fin Stats'!I14=0,0,'o_Fin Stats'!I61/'o_Fin Stats'!I14)</f>
        <v>0.633699707514336</v>
      </c>
      <c r="J17" s="45" t="n">
        <f aca="false">IF('o_Fin Stats'!J14=0,0,'o_Fin Stats'!J61/'o_Fin Stats'!J14)</f>
        <v>0.632256406925007</v>
      </c>
      <c r="K17" s="45" t="n">
        <f aca="false">IF('o_Fin Stats'!K14=0,0,'o_Fin Stats'!K61/'o_Fin Stats'!K14)</f>
        <v>0.59511134964935</v>
      </c>
      <c r="L17" s="45" t="n">
        <f aca="false">IF('o_Fin Stats'!L14=0,0,'o_Fin Stats'!L61/'o_Fin Stats'!L14)</f>
        <v>0.578287538393805</v>
      </c>
      <c r="M17" s="45" t="n">
        <f aca="false">IF('o_Fin Stats'!M14=0,0,'o_Fin Stats'!M61/'o_Fin Stats'!M14)</f>
        <v>0.625018300868094</v>
      </c>
      <c r="N17" s="45" t="n">
        <f aca="false">IF('o_Fin Stats'!N14=0,0,'o_Fin Stats'!N61/'o_Fin Stats'!N14)</f>
        <v>0.63240512908241</v>
      </c>
      <c r="O17" s="45" t="n">
        <f aca="false">IF('o_Fin Stats'!O14=0,0,'o_Fin Stats'!O61/'o_Fin Stats'!O14)</f>
        <v>0.625751391735153</v>
      </c>
      <c r="P17" s="45" t="n">
        <f aca="false">IF('o_Fin Stats'!P14=0,0,'o_Fin Stats'!P61/'o_Fin Stats'!P14)</f>
        <v>0.584186974151995</v>
      </c>
      <c r="Q17" s="45" t="n">
        <f aca="false">IF('o_Fin Stats'!Q14=0,0,'o_Fin Stats'!Q61/'o_Fin Stats'!Q14)</f>
        <v>0.601915758457589</v>
      </c>
      <c r="R17" s="45" t="n">
        <f aca="false">IF('o_Fin Stats'!R14=0,0,'o_Fin Stats'!R61/'o_Fin Stats'!R14)</f>
        <v>0.612118662818763</v>
      </c>
      <c r="S17" s="45" t="n">
        <f aca="false">IF('o_Fin Stats'!S14=0,0,'o_Fin Stats'!S61/'o_Fin Stats'!S14)</f>
        <v>0.619218725568328</v>
      </c>
      <c r="T17" s="45" t="n">
        <f aca="false">IF('o_Fin Stats'!T14=0,0,'o_Fin Stats'!T61/'o_Fin Stats'!T14)</f>
        <v>0.623369391148049</v>
      </c>
      <c r="U17" s="45" t="n">
        <f aca="false">IF('o_Fin Stats'!U14=0,0,'o_Fin Stats'!U61/'o_Fin Stats'!U14)</f>
        <v>0.632584792178863</v>
      </c>
      <c r="V17" s="45" t="n">
        <f aca="false">IF('o_Fin Stats'!V14=0,0,'o_Fin Stats'!V61/'o_Fin Stats'!V14)</f>
        <v>0.40088562227465</v>
      </c>
      <c r="W17" s="45" t="n">
        <f aca="false">IF('o_Fin Stats'!W14=0,0,'o_Fin Stats'!W61/'o_Fin Stats'!W14)</f>
        <v>0.0536375869601507</v>
      </c>
      <c r="X17" s="45" t="n">
        <f aca="false">IF('o_Fin Stats'!X14=0,0,'o_Fin Stats'!X61/'o_Fin Stats'!X14)</f>
        <v>0.0927110116598998</v>
      </c>
      <c r="Y17" s="45" t="n">
        <f aca="false">IF('o_Fin Stats'!Y14=0,0,'o_Fin Stats'!Y61/'o_Fin Stats'!Y14)</f>
        <v>0.103577653811785</v>
      </c>
      <c r="Z17" s="45" t="n">
        <f aca="false">IF('o_Fin Stats'!Z14=0,0,'o_Fin Stats'!Z61/'o_Fin Stats'!Z14)</f>
        <v>0.149025820807939</v>
      </c>
      <c r="AA17" s="45" t="n">
        <f aca="false">IF('o_Fin Stats'!AA14=0,0,'o_Fin Stats'!AA61/'o_Fin Stats'!AA14)</f>
        <v>0.160882199801542</v>
      </c>
      <c r="AB17" s="45" t="n">
        <f aca="false">IF('o_Fin Stats'!AB14=0,0,'o_Fin Stats'!AB61/'o_Fin Stats'!AB14)</f>
        <v>0.150367522525584</v>
      </c>
    </row>
    <row r="18" customFormat="false" ht="15" hidden="false" customHeight="false" outlineLevel="0" collapsed="false">
      <c r="B18" s="14" t="s">
        <v>456</v>
      </c>
      <c r="D18" s="45" t="n">
        <f aca="false">IF('o_Fin Stats'!D14=0,0,'o_Fin Stats'!D70/'o_Fin Stats'!D14)</f>
        <v>0</v>
      </c>
      <c r="E18" s="45" t="n">
        <f aca="false">IF('o_Fin Stats'!E14=0,0,'o_Fin Stats'!E70/'o_Fin Stats'!E14)</f>
        <v>0.295470496367133</v>
      </c>
      <c r="F18" s="45" t="n">
        <f aca="false">IF('o_Fin Stats'!F14=0,0,'o_Fin Stats'!F70/'o_Fin Stats'!F14)</f>
        <v>0.214781565420379</v>
      </c>
      <c r="G18" s="45" t="n">
        <f aca="false">IF('o_Fin Stats'!G14=0,0,'o_Fin Stats'!G70/'o_Fin Stats'!G14)</f>
        <v>0.472433945372971</v>
      </c>
      <c r="H18" s="45" t="n">
        <f aca="false">IF('o_Fin Stats'!H14=0,0,'o_Fin Stats'!H70/'o_Fin Stats'!H14)</f>
        <v>0.509189754405893</v>
      </c>
      <c r="I18" s="45" t="n">
        <f aca="false">IF('o_Fin Stats'!I14=0,0,'o_Fin Stats'!I70/'o_Fin Stats'!I14)</f>
        <v>0.503327632890189</v>
      </c>
      <c r="J18" s="45" t="n">
        <f aca="false">IF('o_Fin Stats'!J14=0,0,'o_Fin Stats'!J70/'o_Fin Stats'!J14)</f>
        <v>0.50008658058395</v>
      </c>
      <c r="K18" s="45" t="n">
        <f aca="false">IF('o_Fin Stats'!K14=0,0,'o_Fin Stats'!K70/'o_Fin Stats'!K14)</f>
        <v>0.470708885226685</v>
      </c>
      <c r="L18" s="45" t="n">
        <f aca="false">IF('o_Fin Stats'!L14=0,0,'o_Fin Stats'!L70/'o_Fin Stats'!L14)</f>
        <v>0.457724696669949</v>
      </c>
      <c r="M18" s="45" t="n">
        <f aca="false">IF('o_Fin Stats'!M14=0,0,'o_Fin Stats'!M70/'o_Fin Stats'!M14)</f>
        <v>0.496087403099397</v>
      </c>
      <c r="N18" s="45" t="n">
        <f aca="false">IF('o_Fin Stats'!N14=0,0,'o_Fin Stats'!N70/'o_Fin Stats'!N14)</f>
        <v>0.502498099023635</v>
      </c>
      <c r="O18" s="45" t="n">
        <f aca="false">IF('o_Fin Stats'!O14=0,0,'o_Fin Stats'!O70/'o_Fin Stats'!O14)</f>
        <v>0.497128216649667</v>
      </c>
      <c r="P18" s="45" t="n">
        <f aca="false">IF('o_Fin Stats'!P14=0,0,'o_Fin Stats'!P70/'o_Fin Stats'!P14)</f>
        <v>0.464172841814753</v>
      </c>
      <c r="Q18" s="45" t="n">
        <f aca="false">IF('o_Fin Stats'!Q14=0,0,'o_Fin Stats'!Q70/'o_Fin Stats'!Q14)</f>
        <v>0.478508898425536</v>
      </c>
      <c r="R18" s="45" t="n">
        <f aca="false">IF('o_Fin Stats'!R14=0,0,'o_Fin Stats'!R70/'o_Fin Stats'!R14)</f>
        <v>0.486830637603532</v>
      </c>
      <c r="S18" s="45" t="n">
        <f aca="false">IF('o_Fin Stats'!S14=0,0,'o_Fin Stats'!S70/'o_Fin Stats'!S14)</f>
        <v>0.492717933471383</v>
      </c>
      <c r="T18" s="45" t="n">
        <f aca="false">IF('o_Fin Stats'!T14=0,0,'o_Fin Stats'!T70/'o_Fin Stats'!T14)</f>
        <v>0.496141514464171</v>
      </c>
      <c r="U18" s="45" t="n">
        <f aca="false">IF('o_Fin Stats'!U14=0,0,'o_Fin Stats'!U70/'o_Fin Stats'!U14)</f>
        <v>0.503807935194948</v>
      </c>
      <c r="V18" s="45" t="n">
        <f aca="false">IF('o_Fin Stats'!V14=0,0,'o_Fin Stats'!V70/'o_Fin Stats'!V14)</f>
        <v>0.317005281196748</v>
      </c>
      <c r="W18" s="45" t="n">
        <f aca="false">IF('o_Fin Stats'!W14=0,0,'o_Fin Stats'!W70/'o_Fin Stats'!W14)</f>
        <v>0.0378401207917679</v>
      </c>
      <c r="X18" s="45" t="n">
        <f aca="false">IF('o_Fin Stats'!X14=0,0,'o_Fin Stats'!X70/'o_Fin Stats'!X14)</f>
        <v>0.0697466508821418</v>
      </c>
      <c r="Y18" s="45" t="n">
        <f aca="false">IF('o_Fin Stats'!Y14=0,0,'o_Fin Stats'!Y70/'o_Fin Stats'!Y14)</f>
        <v>0.0798401676354181</v>
      </c>
      <c r="Z18" s="45" t="n">
        <f aca="false">IF('o_Fin Stats'!Z14=0,0,'o_Fin Stats'!Z70/'o_Fin Stats'!Z14)</f>
        <v>0.117009763978079</v>
      </c>
      <c r="AA18" s="45" t="n">
        <f aca="false">IF('o_Fin Stats'!AA14=0,0,'o_Fin Stats'!AA70/'o_Fin Stats'!AA14)</f>
        <v>0.126876444950133</v>
      </c>
      <c r="AB18" s="45" t="n">
        <f aca="false">IF('o_Fin Stats'!AB14=0,0,'o_Fin Stats'!AB70/'o_Fin Stats'!AB14)</f>
        <v>0.119241121315362</v>
      </c>
    </row>
    <row r="19" customFormat="false" ht="15" hidden="false" customHeight="false" outlineLevel="0" collapsed="false">
      <c r="B19" s="14" t="s">
        <v>457</v>
      </c>
      <c r="D19" s="45" t="n">
        <f aca="false">IF('o_Fin Stats'!D68=0,0,-'o_Fin Stats'!D69/'o_Fin Stats'!D68)</f>
        <v>0</v>
      </c>
      <c r="E19" s="45" t="n">
        <f aca="false">IF('o_Fin Stats'!E68=0,0,-'o_Fin Stats'!E69/'o_Fin Stats'!E68)</f>
        <v>0.2</v>
      </c>
      <c r="F19" s="45" t="n">
        <f aca="false">IF('o_Fin Stats'!F68=0,0,-'o_Fin Stats'!F69/'o_Fin Stats'!F68)</f>
        <v>0.2</v>
      </c>
      <c r="G19" s="45" t="n">
        <f aca="false">IF('o_Fin Stats'!G68=0,0,-'o_Fin Stats'!G69/'o_Fin Stats'!G68)</f>
        <v>0.2</v>
      </c>
      <c r="H19" s="45" t="n">
        <f aca="false">IF('o_Fin Stats'!H68=0,0,-'o_Fin Stats'!H69/'o_Fin Stats'!H68)</f>
        <v>0.2</v>
      </c>
      <c r="I19" s="45" t="n">
        <f aca="false">IF('o_Fin Stats'!I68=0,0,-'o_Fin Stats'!I69/'o_Fin Stats'!I68)</f>
        <v>0.2</v>
      </c>
      <c r="J19" s="45" t="n">
        <f aca="false">IF('o_Fin Stats'!J68=0,0,-'o_Fin Stats'!J69/'o_Fin Stats'!J68)</f>
        <v>0.2</v>
      </c>
      <c r="K19" s="45" t="n">
        <f aca="false">IF('o_Fin Stats'!K68=0,0,-'o_Fin Stats'!K69/'o_Fin Stats'!K68)</f>
        <v>0.2</v>
      </c>
      <c r="L19" s="45" t="n">
        <f aca="false">IF('o_Fin Stats'!L68=0,0,-'o_Fin Stats'!L69/'o_Fin Stats'!L68)</f>
        <v>0.2</v>
      </c>
      <c r="M19" s="45" t="n">
        <f aca="false">IF('o_Fin Stats'!M68=0,0,-'o_Fin Stats'!M69/'o_Fin Stats'!M68)</f>
        <v>0.2</v>
      </c>
      <c r="N19" s="45" t="n">
        <f aca="false">IF('o_Fin Stats'!N68=0,0,-'o_Fin Stats'!N69/'o_Fin Stats'!N68)</f>
        <v>0.2</v>
      </c>
      <c r="O19" s="45" t="n">
        <f aca="false">IF('o_Fin Stats'!O68=0,0,-'o_Fin Stats'!O69/'o_Fin Stats'!O68)</f>
        <v>0.2</v>
      </c>
      <c r="P19" s="45" t="n">
        <f aca="false">IF('o_Fin Stats'!P68=0,0,-'o_Fin Stats'!P69/'o_Fin Stats'!P68)</f>
        <v>0.2</v>
      </c>
      <c r="Q19" s="45" t="n">
        <f aca="false">IF('o_Fin Stats'!Q68=0,0,-'o_Fin Stats'!Q69/'o_Fin Stats'!Q68)</f>
        <v>0.2</v>
      </c>
      <c r="R19" s="45" t="n">
        <f aca="false">IF('o_Fin Stats'!R68=0,0,-'o_Fin Stats'!R69/'o_Fin Stats'!R68)</f>
        <v>0.2</v>
      </c>
      <c r="S19" s="45" t="n">
        <f aca="false">IF('o_Fin Stats'!S68=0,0,-'o_Fin Stats'!S69/'o_Fin Stats'!S68)</f>
        <v>0.2</v>
      </c>
      <c r="T19" s="45" t="n">
        <f aca="false">IF('o_Fin Stats'!T68=0,0,-'o_Fin Stats'!T69/'o_Fin Stats'!T68)</f>
        <v>0.2</v>
      </c>
      <c r="U19" s="45" t="n">
        <f aca="false">IF('o_Fin Stats'!U68=0,0,-'o_Fin Stats'!U69/'o_Fin Stats'!U68)</f>
        <v>0.2</v>
      </c>
      <c r="V19" s="45" t="n">
        <f aca="false">IF('o_Fin Stats'!V68=0,0,-'o_Fin Stats'!V69/'o_Fin Stats'!V68)</f>
        <v>0.2</v>
      </c>
      <c r="W19" s="45" t="n">
        <f aca="false">IF('o_Fin Stats'!W68=0,0,-'o_Fin Stats'!W69/'o_Fin Stats'!W68)</f>
        <v>0.2</v>
      </c>
      <c r="X19" s="45" t="n">
        <f aca="false">IF('o_Fin Stats'!X68=0,0,-'o_Fin Stats'!X69/'o_Fin Stats'!X68)</f>
        <v>0.2</v>
      </c>
      <c r="Y19" s="45" t="n">
        <f aca="false">IF('o_Fin Stats'!Y68=0,0,-'o_Fin Stats'!Y69/'o_Fin Stats'!Y68)</f>
        <v>0.2</v>
      </c>
      <c r="Z19" s="45" t="n">
        <f aca="false">IF('o_Fin Stats'!Z68=0,0,-'o_Fin Stats'!Z69/'o_Fin Stats'!Z68)</f>
        <v>0.2</v>
      </c>
      <c r="AA19" s="45" t="n">
        <f aca="false">IF('o_Fin Stats'!AA68=0,0,-'o_Fin Stats'!AA69/'o_Fin Stats'!AA68)</f>
        <v>0.2</v>
      </c>
      <c r="AB19" s="45" t="n">
        <f aca="false">IF('o_Fin Stats'!AB68=0,0,-'o_Fin Stats'!AB69/'o_Fin Stats'!AB68)</f>
        <v>0.2</v>
      </c>
    </row>
    <row r="20" customFormat="false" ht="15" hidden="false" customHeight="false" outlineLevel="0" collapsed="false">
      <c r="B20" s="14" t="s">
        <v>458</v>
      </c>
      <c r="D20" s="45" t="n">
        <f aca="false">IF('o_Fin Stats'!D99=0,0,'o_Fin Stats'!D70/'o_Fin Stats'!D99)</f>
        <v>0</v>
      </c>
      <c r="E20" s="45" t="n">
        <f aca="false">IF('o_Fin Stats'!E99=0,0,'o_Fin Stats'!E70/'o_Fin Stats'!E99)</f>
        <v>0.779294849102349</v>
      </c>
      <c r="F20" s="45" t="n">
        <f aca="false">IF('o_Fin Stats'!F99=0,0,'o_Fin Stats'!F70/'o_Fin Stats'!F99)</f>
        <v>0.365238763001081</v>
      </c>
      <c r="G20" s="45" t="n">
        <f aca="false">IF('o_Fin Stats'!G99=0,0,'o_Fin Stats'!G70/'o_Fin Stats'!G99)</f>
        <v>0.595472690249405</v>
      </c>
      <c r="H20" s="45" t="n">
        <f aca="false">IF('o_Fin Stats'!H99=0,0,'o_Fin Stats'!H70/'o_Fin Stats'!H99)</f>
        <v>0.536855554879472</v>
      </c>
      <c r="I20" s="45" t="n">
        <f aca="false">IF('o_Fin Stats'!I99=0,0,'o_Fin Stats'!I70/'o_Fin Stats'!I99)</f>
        <v>0.432769192232549</v>
      </c>
      <c r="J20" s="45" t="n">
        <f aca="false">IF('o_Fin Stats'!J99=0,0,'o_Fin Stats'!J70/'o_Fin Stats'!J99)</f>
        <v>0.39137891445791</v>
      </c>
      <c r="K20" s="45" t="n">
        <f aca="false">IF('o_Fin Stats'!K99=0,0,'o_Fin Stats'!K70/'o_Fin Stats'!K99)</f>
        <v>0.37488678532461</v>
      </c>
      <c r="L20" s="45" t="n">
        <f aca="false">IF('o_Fin Stats'!L99=0,0,'o_Fin Stats'!L70/'o_Fin Stats'!L99)</f>
        <v>0.35746524079783</v>
      </c>
      <c r="M20" s="45" t="n">
        <f aca="false">IF('o_Fin Stats'!M99=0,0,'o_Fin Stats'!M70/'o_Fin Stats'!M99)</f>
        <v>0.403898845738628</v>
      </c>
      <c r="N20" s="45" t="n">
        <f aca="false">IF('o_Fin Stats'!N99=0,0,'o_Fin Stats'!N70/'o_Fin Stats'!N99)</f>
        <v>0.39834441831522</v>
      </c>
      <c r="O20" s="45" t="n">
        <f aca="false">IF('o_Fin Stats'!O99=0,0,'o_Fin Stats'!O70/'o_Fin Stats'!O99)</f>
        <v>0.371863805629348</v>
      </c>
      <c r="P20" s="45" t="n">
        <f aca="false">IF('o_Fin Stats'!P99=0,0,'o_Fin Stats'!P70/'o_Fin Stats'!P99)</f>
        <v>0.365978577837602</v>
      </c>
      <c r="Q20" s="45" t="n">
        <f aca="false">IF('o_Fin Stats'!Q99=0,0,'o_Fin Stats'!Q70/'o_Fin Stats'!Q99)</f>
        <v>0.351316305573832</v>
      </c>
      <c r="R20" s="45" t="n">
        <f aca="false">IF('o_Fin Stats'!R99=0,0,'o_Fin Stats'!R70/'o_Fin Stats'!R99)</f>
        <v>0.338167447665054</v>
      </c>
      <c r="S20" s="45" t="n">
        <f aca="false">IF('o_Fin Stats'!S99=0,0,'o_Fin Stats'!S70/'o_Fin Stats'!S99)</f>
        <v>0.33604909393521</v>
      </c>
      <c r="T20" s="45" t="n">
        <f aca="false">IF('o_Fin Stats'!T99=0,0,'o_Fin Stats'!T70/'o_Fin Stats'!T99)</f>
        <v>0.309307268626397</v>
      </c>
      <c r="U20" s="45" t="n">
        <f aca="false">IF('o_Fin Stats'!U99=0,0,'o_Fin Stats'!U70/'o_Fin Stats'!U99)</f>
        <v>0.305075399262691</v>
      </c>
      <c r="V20" s="45" t="n">
        <f aca="false">IF('o_Fin Stats'!V99=0,0,'o_Fin Stats'!V70/'o_Fin Stats'!V99)</f>
        <v>0.126712017436068</v>
      </c>
      <c r="W20" s="45" t="n">
        <f aca="false">IF('o_Fin Stats'!W99=0,0,'o_Fin Stats'!W70/'o_Fin Stats'!W99)</f>
        <v>0.0125829941722379</v>
      </c>
      <c r="X20" s="45" t="n">
        <f aca="false">IF('o_Fin Stats'!X99=0,0,'o_Fin Stats'!X70/'o_Fin Stats'!X99)</f>
        <v>0.0303391487431218</v>
      </c>
      <c r="Y20" s="45" t="n">
        <f aca="false">IF('o_Fin Stats'!Y99=0,0,'o_Fin Stats'!Y70/'o_Fin Stats'!Y99)</f>
        <v>0.0448434848518661</v>
      </c>
      <c r="Z20" s="45" t="n">
        <f aca="false">IF('o_Fin Stats'!Z99=0,0,'o_Fin Stats'!Z70/'o_Fin Stats'!Z99)</f>
        <v>0.0631253635559605</v>
      </c>
      <c r="AA20" s="45" t="n">
        <f aca="false">IF('o_Fin Stats'!AA99=0,0,'o_Fin Stats'!AA70/'o_Fin Stats'!AA99)</f>
        <v>0.0750724287737069</v>
      </c>
      <c r="AB20" s="45" t="n">
        <f aca="false">IF('o_Fin Stats'!AB99=0,0,'o_Fin Stats'!AB70/'o_Fin Stats'!AB99)</f>
        <v>0.087921369322589</v>
      </c>
    </row>
    <row r="21" customFormat="false" ht="15" hidden="false" customHeight="false" outlineLevel="0" collapsed="false">
      <c r="B21" s="14" t="s">
        <v>459</v>
      </c>
      <c r="D21" s="45" t="n">
        <f aca="false">IF('o_Fin Stats'!D119=0,0,'o_Fin Stats'!D70/ABS('o_Fin Stats'!D119))</f>
        <v>0</v>
      </c>
      <c r="E21" s="45" t="n">
        <f aca="false">IF('o_Fin Stats'!E119=0,0,'o_Fin Stats'!E70/ABS('o_Fin Stats'!E119))</f>
        <v>0.963938908624686</v>
      </c>
      <c r="F21" s="45" t="n">
        <f aca="false">IF('o_Fin Stats'!F119=0,0,'o_Fin Stats'!F70/ABS('o_Fin Stats'!F119))</f>
        <v>0.461046939745788</v>
      </c>
      <c r="G21" s="45" t="n">
        <f aca="false">IF('o_Fin Stats'!G119=0,0,'o_Fin Stats'!G70/ABS('o_Fin Stats'!G119))</f>
        <v>0.744240846996531</v>
      </c>
      <c r="H21" s="45" t="n">
        <f aca="false">IF('o_Fin Stats'!H119=0,0,'o_Fin Stats'!H70/ABS('o_Fin Stats'!H119))</f>
        <v>0.669804724132899</v>
      </c>
      <c r="I21" s="45" t="n">
        <f aca="false">IF('o_Fin Stats'!I119=0,0,'o_Fin Stats'!I70/ABS('o_Fin Stats'!I119))</f>
        <v>0.537033201454537</v>
      </c>
      <c r="J21" s="45" t="n">
        <f aca="false">IF('o_Fin Stats'!J119=0,0,'o_Fin Stats'!J70/ABS('o_Fin Stats'!J119))</f>
        <v>0.472348290922976</v>
      </c>
      <c r="K21" s="45" t="n">
        <f aca="false">IF('o_Fin Stats'!K119=0,0,'o_Fin Stats'!K70/ABS('o_Fin Stats'!K119))</f>
        <v>0.446075003553033</v>
      </c>
      <c r="L21" s="45" t="n">
        <f aca="false">IF('o_Fin Stats'!L119=0,0,'o_Fin Stats'!L70/ABS('o_Fin Stats'!L119))</f>
        <v>0.420180103696016</v>
      </c>
      <c r="M21" s="45" t="n">
        <f aca="false">IF('o_Fin Stats'!M119=0,0,'o_Fin Stats'!M70/ABS('o_Fin Stats'!M119))</f>
        <v>0.472323117985463</v>
      </c>
      <c r="N21" s="45" t="n">
        <f aca="false">IF('o_Fin Stats'!N119=0,0,'o_Fin Stats'!N70/ABS('o_Fin Stats'!N119))</f>
        <v>0.460278309016458</v>
      </c>
      <c r="O21" s="45" t="n">
        <f aca="false">IF('o_Fin Stats'!O119=0,0,'o_Fin Stats'!O70/ABS('o_Fin Stats'!O119))</f>
        <v>0.424437558848811</v>
      </c>
      <c r="P21" s="45" t="n">
        <f aca="false">IF('o_Fin Stats'!P119=0,0,'o_Fin Stats'!P70/ABS('o_Fin Stats'!P119))</f>
        <v>0.418239409782966</v>
      </c>
      <c r="Q21" s="45" t="n">
        <f aca="false">IF('o_Fin Stats'!Q119=0,0,'o_Fin Stats'!Q70/ABS('o_Fin Stats'!Q119))</f>
        <v>0.39697236775044</v>
      </c>
      <c r="R21" s="45" t="n">
        <f aca="false">IF('o_Fin Stats'!R119=0,0,'o_Fin Stats'!R70/ABS('o_Fin Stats'!R119))</f>
        <v>0.378340667967444</v>
      </c>
      <c r="S21" s="45" t="n">
        <f aca="false">IF('o_Fin Stats'!S119=0,0,'o_Fin Stats'!S70/ABS('o_Fin Stats'!S119))</f>
        <v>0.374383095454876</v>
      </c>
      <c r="T21" s="45" t="n">
        <f aca="false">IF('o_Fin Stats'!T119=0,0,'o_Fin Stats'!T70/ABS('o_Fin Stats'!T119))</f>
        <v>0.341438949447628</v>
      </c>
      <c r="U21" s="45" t="n">
        <f aca="false">IF('o_Fin Stats'!U119=0,0,'o_Fin Stats'!U70/ABS('o_Fin Stats'!U119))</f>
        <v>0.335210543684102</v>
      </c>
      <c r="V21" s="45" t="n">
        <f aca="false">IF('o_Fin Stats'!V119=0,0,'o_Fin Stats'!V70/ABS('o_Fin Stats'!V119))</f>
        <v>0.135194872742689</v>
      </c>
      <c r="W21" s="45" t="n">
        <f aca="false">IF('o_Fin Stats'!W119=0,0,'o_Fin Stats'!W70/ABS('o_Fin Stats'!W119))</f>
        <v>0.0132866964422605</v>
      </c>
      <c r="X21" s="45" t="n">
        <f aca="false">IF('o_Fin Stats'!X119=0,0,'o_Fin Stats'!X70/ABS('o_Fin Stats'!X119))</f>
        <v>0.0324745577062297</v>
      </c>
      <c r="Y21" s="45" t="n">
        <f aca="false">IF('o_Fin Stats'!Y119=0,0,'o_Fin Stats'!Y70/ABS('o_Fin Stats'!Y119))</f>
        <v>0.0486713054060048</v>
      </c>
      <c r="Z21" s="45" t="n">
        <f aca="false">IF('o_Fin Stats'!Z119=0,0,'o_Fin Stats'!Z70/ABS('o_Fin Stats'!Z119))</f>
        <v>0.0683626828642666</v>
      </c>
      <c r="AA21" s="45" t="n">
        <f aca="false">IF('o_Fin Stats'!AA119=0,0,'o_Fin Stats'!AA70/ABS('o_Fin Stats'!AA119))</f>
        <v>0.080611439770048</v>
      </c>
      <c r="AB21" s="45" t="n">
        <f aca="false">IF('o_Fin Stats'!AB119=0,0,'o_Fin Stats'!AB70/ABS('o_Fin Stats'!AB119))</f>
        <v>0.0954950564895004</v>
      </c>
    </row>
    <row r="23" customFormat="false" ht="15" hidden="false" customHeight="false" outlineLevel="0" collapsed="false">
      <c r="B23" s="3" t="s">
        <v>460</v>
      </c>
    </row>
    <row r="24" customFormat="false" ht="15" hidden="false" customHeight="false" outlineLevel="0" collapsed="false">
      <c r="B24" s="14" t="s">
        <v>48</v>
      </c>
      <c r="D24" s="44" t="n">
        <f aca="false">'o_Fin Stats'!D9/1000000</f>
        <v>0</v>
      </c>
      <c r="E24" s="44" t="n">
        <f aca="false">'o_Fin Stats'!E9/1000000</f>
        <v>379.371008</v>
      </c>
      <c r="F24" s="44" t="n">
        <f aca="false">'o_Fin Stats'!F9/1000000</f>
        <v>411.708587</v>
      </c>
      <c r="G24" s="44" t="n">
        <f aca="false">'o_Fin Stats'!G9/1000000</f>
        <v>427.060432</v>
      </c>
      <c r="H24" s="44" t="n">
        <f aca="false">'o_Fin Stats'!H9/1000000</f>
        <v>435.601641</v>
      </c>
      <c r="I24" s="44" t="n">
        <f aca="false">'o_Fin Stats'!I9/1000000</f>
        <v>444.313674</v>
      </c>
      <c r="J24" s="44" t="n">
        <f aca="false">'o_Fin Stats'!J9/1000000</f>
        <v>453.199947</v>
      </c>
      <c r="K24" s="44" t="n">
        <f aca="false">'o_Fin Stats'!K9/1000000</f>
        <v>462.263946</v>
      </c>
      <c r="L24" s="44" t="n">
        <f aca="false">'o_Fin Stats'!L9/1000000</f>
        <v>471.509225</v>
      </c>
      <c r="M24" s="44" t="n">
        <f aca="false">'o_Fin Stats'!M9/1000000</f>
        <v>480.93941</v>
      </c>
      <c r="N24" s="44" t="n">
        <f aca="false">'o_Fin Stats'!N9/1000000</f>
        <v>490.558198</v>
      </c>
      <c r="O24" s="44" t="n">
        <f aca="false">'o_Fin Stats'!O9/1000000</f>
        <v>500.369362</v>
      </c>
      <c r="P24" s="44" t="n">
        <f aca="false">'o_Fin Stats'!P9/1000000</f>
        <v>510.376749</v>
      </c>
      <c r="Q24" s="44" t="n">
        <f aca="false">'o_Fin Stats'!Q9/1000000</f>
        <v>156.175285</v>
      </c>
      <c r="R24" s="44" t="n">
        <f aca="false">'o_Fin Stats'!R9/1000000</f>
        <v>0</v>
      </c>
      <c r="S24" s="44" t="n">
        <f aca="false">'o_Fin Stats'!S9/1000000</f>
        <v>0</v>
      </c>
      <c r="T24" s="44" t="n">
        <f aca="false">'o_Fin Stats'!T9/1000000</f>
        <v>0</v>
      </c>
      <c r="U24" s="44" t="n">
        <f aca="false">'o_Fin Stats'!U9/1000000</f>
        <v>0</v>
      </c>
      <c r="V24" s="44" t="n">
        <f aca="false">'o_Fin Stats'!V9/1000000</f>
        <v>0</v>
      </c>
      <c r="W24" s="44" t="n">
        <f aca="false">'o_Fin Stats'!W9/1000000</f>
        <v>0</v>
      </c>
      <c r="X24" s="44" t="n">
        <f aca="false">'o_Fin Stats'!X9/1000000</f>
        <v>0</v>
      </c>
      <c r="Y24" s="44" t="n">
        <f aca="false">'o_Fin Stats'!Y9/1000000</f>
        <v>0</v>
      </c>
      <c r="Z24" s="44" t="n">
        <f aca="false">'o_Fin Stats'!Z9/1000000</f>
        <v>0</v>
      </c>
      <c r="AA24" s="44" t="n">
        <f aca="false">'o_Fin Stats'!AA9/1000000</f>
        <v>0</v>
      </c>
      <c r="AB24" s="44" t="n">
        <f aca="false">'o_Fin Stats'!AB9/1000000</f>
        <v>0</v>
      </c>
    </row>
    <row r="25" customFormat="false" ht="15" hidden="false" customHeight="false" outlineLevel="0" collapsed="false">
      <c r="B25" s="14" t="s">
        <v>51</v>
      </c>
      <c r="D25" s="44" t="n">
        <f aca="false">'o_Fin Stats'!D10/1000000</f>
        <v>0</v>
      </c>
      <c r="E25" s="44" t="n">
        <f aca="false">'o_Fin Stats'!E10/1000000</f>
        <v>217.719936</v>
      </c>
      <c r="F25" s="44" t="n">
        <f aca="false">'o_Fin Stats'!F10/1000000</f>
        <v>317.24905</v>
      </c>
      <c r="G25" s="44" t="n">
        <f aca="false">'o_Fin Stats'!G10/1000000</f>
        <v>417.975623</v>
      </c>
      <c r="H25" s="44" t="n">
        <f aca="false">'o_Fin Stats'!H10/1000000</f>
        <v>467.593374</v>
      </c>
      <c r="I25" s="44" t="n">
        <f aca="false">'o_Fin Stats'!I10/1000000</f>
        <v>476.945242</v>
      </c>
      <c r="J25" s="44" t="n">
        <f aca="false">'o_Fin Stats'!J10/1000000</f>
        <v>506.515847</v>
      </c>
      <c r="K25" s="44" t="n">
        <f aca="false">'o_Fin Stats'!K10/1000000</f>
        <v>525.402878</v>
      </c>
      <c r="L25" s="44" t="n">
        <f aca="false">'o_Fin Stats'!L10/1000000</f>
        <v>535.910936</v>
      </c>
      <c r="M25" s="44" t="n">
        <f aca="false">'o_Fin Stats'!M10/1000000</f>
        <v>546.629155</v>
      </c>
      <c r="N25" s="44" t="n">
        <f aca="false">'o_Fin Stats'!N10/1000000</f>
        <v>557.561738</v>
      </c>
      <c r="O25" s="44" t="n">
        <f aca="false">'o_Fin Stats'!O10/1000000</f>
        <v>568.712972</v>
      </c>
      <c r="P25" s="44" t="n">
        <f aca="false">'o_Fin Stats'!P10/1000000</f>
        <v>580.087232</v>
      </c>
      <c r="Q25" s="44" t="n">
        <f aca="false">'o_Fin Stats'!Q10/1000000</f>
        <v>591.688976</v>
      </c>
      <c r="R25" s="44" t="n">
        <f aca="false">'o_Fin Stats'!R10/1000000</f>
        <v>603.522756</v>
      </c>
      <c r="S25" s="44" t="n">
        <f aca="false">'o_Fin Stats'!S10/1000000</f>
        <v>615.593211</v>
      </c>
      <c r="T25" s="44" t="n">
        <f aca="false">'o_Fin Stats'!T10/1000000</f>
        <v>188.371523</v>
      </c>
      <c r="U25" s="44" t="n">
        <f aca="false">'o_Fin Stats'!U10/1000000</f>
        <v>0</v>
      </c>
      <c r="V25" s="44" t="n">
        <f aca="false">'o_Fin Stats'!V10/1000000</f>
        <v>0</v>
      </c>
      <c r="W25" s="44" t="n">
        <f aca="false">'o_Fin Stats'!W10/1000000</f>
        <v>0</v>
      </c>
      <c r="X25" s="44" t="n">
        <f aca="false">'o_Fin Stats'!X10/1000000</f>
        <v>0</v>
      </c>
      <c r="Y25" s="44" t="n">
        <f aca="false">'o_Fin Stats'!Y10/1000000</f>
        <v>0</v>
      </c>
      <c r="Z25" s="44" t="n">
        <f aca="false">'o_Fin Stats'!Z10/1000000</f>
        <v>0</v>
      </c>
      <c r="AA25" s="44" t="n">
        <f aca="false">'o_Fin Stats'!AA10/1000000</f>
        <v>0</v>
      </c>
      <c r="AB25" s="44" t="n">
        <f aca="false">'o_Fin Stats'!AB10/1000000</f>
        <v>0</v>
      </c>
    </row>
    <row r="26" customFormat="false" ht="15" hidden="false" customHeight="false" outlineLevel="0" collapsed="false">
      <c r="B26" s="14" t="s">
        <v>53</v>
      </c>
      <c r="D26" s="44" t="n">
        <f aca="false">'o_Fin Stats'!D11/1000000</f>
        <v>0</v>
      </c>
      <c r="E26" s="44" t="n">
        <f aca="false">'o_Fin Stats'!E11/1000000</f>
        <v>0</v>
      </c>
      <c r="F26" s="44" t="n">
        <f aca="false">'o_Fin Stats'!F11/1000000</f>
        <v>0</v>
      </c>
      <c r="G26" s="44" t="n">
        <f aca="false">'o_Fin Stats'!G11/1000000</f>
        <v>828.437477</v>
      </c>
      <c r="H26" s="44" t="n">
        <f aca="false">'o_Fin Stats'!H11/1000000</f>
        <v>1207.151752</v>
      </c>
      <c r="I26" s="44" t="n">
        <f aca="false">'o_Fin Stats'!I11/1000000</f>
        <v>1231.294787</v>
      </c>
      <c r="J26" s="44" t="n">
        <f aca="false">'o_Fin Stats'!J11/1000000</f>
        <v>1255.920683</v>
      </c>
      <c r="K26" s="44" t="n">
        <f aca="false">'o_Fin Stats'!K11/1000000</f>
        <v>1333.787766</v>
      </c>
      <c r="L26" s="44" t="n">
        <f aca="false">'o_Fin Stats'!L11/1000000</f>
        <v>1383.522225</v>
      </c>
      <c r="M26" s="44" t="n">
        <f aca="false">'o_Fin Stats'!M11/1000000</f>
        <v>1905.110103</v>
      </c>
      <c r="N26" s="44" t="n">
        <f aca="false">'o_Fin Stats'!N11/1000000</f>
        <v>2159.124784</v>
      </c>
      <c r="O26" s="44" t="n">
        <f aca="false">'o_Fin Stats'!O11/1000000</f>
        <v>2202.307279</v>
      </c>
      <c r="P26" s="44" t="n">
        <f aca="false">'o_Fin Stats'!P11/1000000</f>
        <v>2246.353425</v>
      </c>
      <c r="Q26" s="44" t="n">
        <f aca="false">'o_Fin Stats'!Q11/1000000</f>
        <v>2291.280494</v>
      </c>
      <c r="R26" s="44" t="n">
        <f aca="false">'o_Fin Stats'!R11/1000000</f>
        <v>2337.106103</v>
      </c>
      <c r="S26" s="44" t="n">
        <f aca="false">'o_Fin Stats'!S11/1000000</f>
        <v>2383.848225</v>
      </c>
      <c r="T26" s="44" t="n">
        <f aca="false">'o_Fin Stats'!T11/1000000</f>
        <v>2431.52519</v>
      </c>
      <c r="U26" s="44" t="n">
        <f aca="false">'o_Fin Stats'!U11/1000000</f>
        <v>2480.155694</v>
      </c>
      <c r="V26" s="44" t="n">
        <f aca="false">'o_Fin Stats'!V11/1000000</f>
        <v>758.927642</v>
      </c>
      <c r="W26" s="44" t="n">
        <f aca="false">'o_Fin Stats'!W11/1000000</f>
        <v>0</v>
      </c>
      <c r="X26" s="44" t="n">
        <f aca="false">'o_Fin Stats'!X11/1000000</f>
        <v>0</v>
      </c>
      <c r="Y26" s="44" t="n">
        <f aca="false">'o_Fin Stats'!Y11/1000000</f>
        <v>0</v>
      </c>
      <c r="Z26" s="44" t="n">
        <f aca="false">'o_Fin Stats'!Z11/1000000</f>
        <v>0</v>
      </c>
      <c r="AA26" s="44" t="n">
        <f aca="false">'o_Fin Stats'!AA11/1000000</f>
        <v>0</v>
      </c>
      <c r="AB26" s="44" t="n">
        <f aca="false">'o_Fin Stats'!AB11/1000000</f>
        <v>0</v>
      </c>
    </row>
    <row r="27" customFormat="false" ht="15" hidden="false" customHeight="false" outlineLevel="0" collapsed="false">
      <c r="B27" s="14" t="s">
        <v>55</v>
      </c>
      <c r="D27" s="44" t="n">
        <f aca="false">'o_Fin Stats'!D12/1000000</f>
        <v>0</v>
      </c>
      <c r="E27" s="44" t="n">
        <f aca="false">'o_Fin Stats'!E12/1000000</f>
        <v>0</v>
      </c>
      <c r="F27" s="44" t="n">
        <f aca="false">'o_Fin Stats'!F12/1000000</f>
        <v>0</v>
      </c>
      <c r="G27" s="44" t="n">
        <f aca="false">'o_Fin Stats'!G12/1000000</f>
        <v>0</v>
      </c>
      <c r="H27" s="44" t="n">
        <f aca="false">'o_Fin Stats'!H12/1000000</f>
        <v>0</v>
      </c>
      <c r="I27" s="44" t="n">
        <f aca="false">'o_Fin Stats'!I12/1000000</f>
        <v>0</v>
      </c>
      <c r="J27" s="44" t="n">
        <f aca="false">'o_Fin Stats'!J12/1000000</f>
        <v>0</v>
      </c>
      <c r="K27" s="44" t="n">
        <f aca="false">'o_Fin Stats'!K12/1000000</f>
        <v>186.351107</v>
      </c>
      <c r="L27" s="44" t="n">
        <f aca="false">'o_Fin Stats'!L12/1000000</f>
        <v>271.540185</v>
      </c>
      <c r="M27" s="44" t="n">
        <f aca="false">'o_Fin Stats'!M12/1000000</f>
        <v>276.970989</v>
      </c>
      <c r="N27" s="44" t="n">
        <f aca="false">'o_Fin Stats'!N12/1000000</f>
        <v>331.94973</v>
      </c>
      <c r="O27" s="44" t="n">
        <f aca="false">'o_Fin Stats'!O12/1000000</f>
        <v>360.200771</v>
      </c>
      <c r="P27" s="44" t="n">
        <f aca="false">'o_Fin Stats'!P12/1000000</f>
        <v>382.533219</v>
      </c>
      <c r="Q27" s="44" t="n">
        <f aca="false">'o_Fin Stats'!Q12/1000000</f>
        <v>396.797169</v>
      </c>
      <c r="R27" s="44" t="n">
        <f aca="false">'o_Fin Stats'!R12/1000000</f>
        <v>404.733113</v>
      </c>
      <c r="S27" s="44" t="n">
        <f aca="false">'o_Fin Stats'!S12/1000000</f>
        <v>412.827775</v>
      </c>
      <c r="T27" s="44" t="n">
        <f aca="false">'o_Fin Stats'!T12/1000000</f>
        <v>421.08433</v>
      </c>
      <c r="U27" s="44" t="n">
        <f aca="false">'o_Fin Stats'!U12/1000000</f>
        <v>429.506017</v>
      </c>
      <c r="V27" s="44" t="n">
        <f aca="false">'o_Fin Stats'!V12/1000000</f>
        <v>438.096137</v>
      </c>
      <c r="W27" s="44" t="n">
        <f aca="false">'o_Fin Stats'!W12/1000000</f>
        <v>446.85806</v>
      </c>
      <c r="X27" s="44" t="n">
        <f aca="false">'o_Fin Stats'!X12/1000000</f>
        <v>455.795221</v>
      </c>
      <c r="Y27" s="44" t="n">
        <f aca="false">'o_Fin Stats'!Y12/1000000</f>
        <v>464.911126</v>
      </c>
      <c r="Z27" s="44" t="n">
        <f aca="false">'o_Fin Stats'!Z12/1000000</f>
        <v>142.262804</v>
      </c>
      <c r="AA27" s="44" t="n">
        <f aca="false">'o_Fin Stats'!AA12/1000000</f>
        <v>0</v>
      </c>
      <c r="AB27" s="44" t="n">
        <f aca="false">'o_Fin Stats'!AB12/1000000</f>
        <v>0</v>
      </c>
    </row>
    <row r="28" customFormat="false" ht="15" hidden="false" customHeight="false" outlineLevel="0" collapsed="false">
      <c r="B28" s="14" t="s">
        <v>57</v>
      </c>
      <c r="D28" s="44" t="n">
        <f aca="false">'o_Fin Stats'!D13/1000000</f>
        <v>0</v>
      </c>
      <c r="E28" s="44" t="n">
        <f aca="false">'o_Fin Stats'!E13/1000000</f>
        <v>0</v>
      </c>
      <c r="F28" s="44" t="n">
        <f aca="false">'o_Fin Stats'!F13/1000000</f>
        <v>0</v>
      </c>
      <c r="G28" s="44" t="n">
        <f aca="false">'o_Fin Stats'!G13/1000000</f>
        <v>0</v>
      </c>
      <c r="H28" s="44" t="n">
        <f aca="false">'o_Fin Stats'!H13/1000000</f>
        <v>0</v>
      </c>
      <c r="I28" s="44" t="n">
        <f aca="false">'o_Fin Stats'!I13/1000000</f>
        <v>0</v>
      </c>
      <c r="J28" s="44" t="n">
        <f aca="false">'o_Fin Stats'!J13/1000000</f>
        <v>0</v>
      </c>
      <c r="K28" s="44" t="n">
        <f aca="false">'o_Fin Stats'!K13/1000000</f>
        <v>0</v>
      </c>
      <c r="L28" s="44" t="n">
        <f aca="false">'o_Fin Stats'!L13/1000000</f>
        <v>0</v>
      </c>
      <c r="M28" s="44" t="n">
        <f aca="false">'o_Fin Stats'!M13/1000000</f>
        <v>0</v>
      </c>
      <c r="N28" s="44" t="n">
        <f aca="false">'o_Fin Stats'!N13/1000000</f>
        <v>0</v>
      </c>
      <c r="O28" s="44" t="n">
        <f aca="false">'o_Fin Stats'!O13/1000000</f>
        <v>0</v>
      </c>
      <c r="P28" s="44" t="n">
        <f aca="false">'o_Fin Stats'!P13/1000000</f>
        <v>471.050367</v>
      </c>
      <c r="Q28" s="44" t="n">
        <f aca="false">'o_Fin Stats'!Q13/1000000</f>
        <v>686.387678</v>
      </c>
      <c r="R28" s="44" t="n">
        <f aca="false">'o_Fin Stats'!R13/1000000</f>
        <v>700.115432</v>
      </c>
      <c r="S28" s="44" t="n">
        <f aca="false">'o_Fin Stats'!S13/1000000</f>
        <v>714.11774</v>
      </c>
      <c r="T28" s="44" t="n">
        <f aca="false">'o_Fin Stats'!T13/1000000</f>
        <v>728.400095</v>
      </c>
      <c r="U28" s="44" t="n">
        <f aca="false">'o_Fin Stats'!U13/1000000</f>
        <v>742.968097</v>
      </c>
      <c r="V28" s="44" t="n">
        <f aca="false">'o_Fin Stats'!V13/1000000</f>
        <v>757.827459</v>
      </c>
      <c r="W28" s="44" t="n">
        <f aca="false">'o_Fin Stats'!W13/1000000</f>
        <v>772.984008</v>
      </c>
      <c r="X28" s="44" t="n">
        <f aca="false">'o_Fin Stats'!X13/1000000</f>
        <v>788.443688</v>
      </c>
      <c r="Y28" s="44" t="n">
        <f aca="false">'o_Fin Stats'!Y13/1000000</f>
        <v>804.212562</v>
      </c>
      <c r="Z28" s="44" t="n">
        <f aca="false">'o_Fin Stats'!Z13/1000000</f>
        <v>820.296813</v>
      </c>
      <c r="AA28" s="44" t="n">
        <f aca="false">'o_Fin Stats'!AA13/1000000</f>
        <v>836.70275</v>
      </c>
      <c r="AB28" s="44" t="n">
        <f aca="false">'o_Fin Stats'!AB13/1000000</f>
        <v>853.436805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4" min="3" style="0" width="18"/>
  </cols>
  <sheetData>
    <row r="1" customFormat="false" ht="17.35" hidden="false" customHeight="false" outlineLevel="0" collapsed="false">
      <c r="A1" s="46" t="s">
        <v>0</v>
      </c>
      <c r="B1" s="46"/>
      <c r="C1" s="46"/>
      <c r="D1" s="46"/>
    </row>
    <row r="2" customFormat="false" ht="15" hidden="false" customHeight="false" outlineLevel="0" collapsed="false">
      <c r="A2" s="3" t="s">
        <v>24</v>
      </c>
    </row>
    <row r="4" customFormat="false" ht="15" hidden="false" customHeight="false" outlineLevel="0" collapsed="false">
      <c r="A4" s="6" t="s">
        <v>461</v>
      </c>
      <c r="B4" s="7"/>
      <c r="C4" s="7"/>
      <c r="D4" s="7"/>
    </row>
    <row r="6" customFormat="false" ht="15" hidden="false" customHeight="false" outlineLevel="0" collapsed="false">
      <c r="B6" s="3" t="s">
        <v>10</v>
      </c>
      <c r="C6" s="14" t="s">
        <v>3</v>
      </c>
      <c r="D6" s="12" t="s">
        <v>3</v>
      </c>
    </row>
    <row r="7" customFormat="false" ht="15" hidden="false" customHeight="false" outlineLevel="0" collapsed="false">
      <c r="B7" s="3" t="s">
        <v>12</v>
      </c>
      <c r="C7" s="14" t="s">
        <v>244</v>
      </c>
      <c r="D7" s="12" t="s">
        <v>3</v>
      </c>
    </row>
    <row r="8" customFormat="false" ht="15" hidden="false" customHeight="false" outlineLevel="0" collapsed="false">
      <c r="B8" s="3" t="s">
        <v>14</v>
      </c>
      <c r="C8" s="14" t="s">
        <v>3</v>
      </c>
      <c r="D8" s="12" t="s">
        <v>3</v>
      </c>
    </row>
    <row r="9" customFormat="false" ht="15" hidden="false" customHeight="false" outlineLevel="0" collapsed="false">
      <c r="B9" s="3" t="s">
        <v>16</v>
      </c>
      <c r="C9" s="14" t="s">
        <v>3</v>
      </c>
      <c r="D9" s="12" t="s">
        <v>3</v>
      </c>
    </row>
    <row r="10" customFormat="false" ht="15" hidden="false" customHeight="false" outlineLevel="0" collapsed="false">
      <c r="B10" s="3" t="s">
        <v>18</v>
      </c>
      <c r="C10" s="14" t="s">
        <v>462</v>
      </c>
      <c r="D10" s="12" t="s">
        <v>3</v>
      </c>
    </row>
    <row r="11" customFormat="false" ht="15" hidden="false" customHeight="false" outlineLevel="0" collapsed="false">
      <c r="B11" s="3" t="s">
        <v>20</v>
      </c>
      <c r="C11" s="14" t="s">
        <v>463</v>
      </c>
      <c r="D11" s="12" t="s">
        <v>3</v>
      </c>
    </row>
    <row r="12" customFormat="false" ht="15" hidden="false" customHeight="false" outlineLevel="0" collapsed="false">
      <c r="B12" s="3" t="s">
        <v>22</v>
      </c>
      <c r="C12" s="14" t="s">
        <v>464</v>
      </c>
      <c r="D12" s="12" t="s">
        <v>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2026-02-22T08:41:53Z</dcterms:created>
  <dc:creator>openpyxl</dc:creator>
  <dc:description/>
  <dc:language>en-US</dc:language>
  <cp:lastModifiedBy/>
  <dcterms:modified xsi:type="dcterms:W3CDTF">2026-02-22T08:41:53Z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